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firstSheet="4" activeTab="20"/>
  </bookViews>
  <sheets>
    <sheet name="прогноз" sheetId="1" r:id="rId1"/>
    <sheet name="для РУО" sheetId="2" r:id="rId2"/>
    <sheet name="08.09" sheetId="3" r:id="rId3"/>
    <sheet name="ОТЧЕТНЫЕ" sheetId="4" r:id="rId4"/>
    <sheet name="Лист1" sheetId="5" r:id="rId5"/>
    <sheet name="14.11" sheetId="6" r:id="rId6"/>
    <sheet name="Лист2" sheetId="7" r:id="rId7"/>
    <sheet name="Лист3" sheetId="8" r:id="rId8"/>
    <sheet name="16-17" sheetId="9" r:id="rId9"/>
    <sheet name="Лист9" sheetId="10" r:id="rId10"/>
    <sheet name="01.11.16" sheetId="11" r:id="rId11"/>
    <sheet name="09.17" sheetId="12" r:id="rId12"/>
    <sheet name="Лист8" sheetId="13" r:id="rId13"/>
    <sheet name="Лист10" sheetId="14" r:id="rId14"/>
    <sheet name="МАЙ 19" sheetId="15" r:id="rId15"/>
    <sheet name="СЕНТ 19" sheetId="16" r:id="rId16"/>
    <sheet name="ДЕК 19" sheetId="17" r:id="rId17"/>
    <sheet name="Лист11" sheetId="18" r:id="rId18"/>
    <sheet name="Лист13" sheetId="19" r:id="rId19"/>
    <sheet name="Лист14" sheetId="20" r:id="rId20"/>
    <sheet name="Лист4" sheetId="21" r:id="rId21"/>
  </sheets>
  <definedNames/>
  <calcPr fullCalcOnLoad="1"/>
</workbook>
</file>

<file path=xl/sharedStrings.xml><?xml version="1.0" encoding="utf-8"?>
<sst xmlns="http://schemas.openxmlformats.org/spreadsheetml/2006/main" count="1753" uniqueCount="258">
  <si>
    <t>класс</t>
  </si>
  <si>
    <t>кол-во учащихся</t>
  </si>
  <si>
    <t>класс-комплект</t>
  </si>
  <si>
    <t>1а</t>
  </si>
  <si>
    <t>1б</t>
  </si>
  <si>
    <t>4а</t>
  </si>
  <si>
    <t>4б</t>
  </si>
  <si>
    <t>5а</t>
  </si>
  <si>
    <t>5б</t>
  </si>
  <si>
    <t>6а</t>
  </si>
  <si>
    <t>6б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</si>
  <si>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</si>
  <si>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</si>
  <si>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</si>
  <si>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</si>
  <si>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</si>
  <si>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</si>
  <si>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</si>
  <si>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</si>
  <si>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</si>
  <si>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</si>
  <si>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</si>
  <si>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Школа</t>
  </si>
  <si>
    <t>Красногорская</t>
  </si>
  <si>
    <t>Предгорненская</t>
  </si>
  <si>
    <t>Итого</t>
  </si>
  <si>
    <t>Ср.Березовская</t>
  </si>
  <si>
    <t>В.Березовская</t>
  </si>
  <si>
    <t>Московская</t>
  </si>
  <si>
    <t>Жгутовская</t>
  </si>
  <si>
    <t>Кольцовская</t>
  </si>
  <si>
    <t>КРО</t>
  </si>
  <si>
    <t>1-4</t>
  </si>
  <si>
    <t>5-9</t>
  </si>
  <si>
    <t>10-11</t>
  </si>
  <si>
    <t>МКШ</t>
  </si>
  <si>
    <t>ПРОГНОЗ УЧАЩИХСЯ НА 2011-2012 УЧЕБНЫЙ ГОД</t>
  </si>
  <si>
    <t>5в</t>
  </si>
  <si>
    <t>5г</t>
  </si>
  <si>
    <t>11а</t>
  </si>
  <si>
    <t>11б</t>
  </si>
  <si>
    <t>2а</t>
  </si>
  <si>
    <t>2б</t>
  </si>
  <si>
    <t>2в</t>
  </si>
  <si>
    <t>Всего</t>
  </si>
  <si>
    <t>МКОУ "Степновская СОШ"</t>
  </si>
  <si>
    <t>4</t>
  </si>
  <si>
    <t>12</t>
  </si>
  <si>
    <t>2</t>
  </si>
  <si>
    <t>41</t>
  </si>
  <si>
    <t>кол-во уч-ся</t>
  </si>
  <si>
    <t>класс-компл</t>
  </si>
  <si>
    <t>итого</t>
  </si>
  <si>
    <t>классы КРО</t>
  </si>
  <si>
    <t>итого в параллели</t>
  </si>
  <si>
    <t>Итого в школе</t>
  </si>
  <si>
    <t>ср напол по всей шк</t>
  </si>
  <si>
    <t>ср напол без КРО</t>
  </si>
  <si>
    <t>ср напол по сред шк</t>
  </si>
  <si>
    <t>МБОУ "Степновская СОШ"</t>
  </si>
  <si>
    <t xml:space="preserve"> УЧАЩИЕСЯ НА 2011-2012 УЧЕБНЫЙ ГОД (08.09.11)(реальные)</t>
  </si>
  <si>
    <t xml:space="preserve"> УЧАЩИЕСЯ НА 2011-2012 УЧЕБНЫЙ ГОД (05.10.11)(отчетные)</t>
  </si>
  <si>
    <t xml:space="preserve"> УЧАЩИЕСЯ НА 2011-2012 УЧЕБНЫЙ ГОД (25.10.11)</t>
  </si>
  <si>
    <t xml:space="preserve"> УЧАЩИЕСЯ НА 2011-2012 УЧЕБНЫЙ ГОД (14.11.11)</t>
  </si>
  <si>
    <t xml:space="preserve"> УЧАЩИЕСЯ НА 2011-2012 УЧЕБНЫЙ ГОД (21.11.11)</t>
  </si>
  <si>
    <t>3а</t>
  </si>
  <si>
    <t>3б</t>
  </si>
  <si>
    <t>6в</t>
  </si>
  <si>
    <t>1в</t>
  </si>
  <si>
    <t>4в</t>
  </si>
  <si>
    <t>в пр и в.б. во 2кл переведены Третьякова и Сергеева, перевод сделать в базе</t>
  </si>
  <si>
    <t xml:space="preserve"> </t>
  </si>
  <si>
    <t>классы</t>
  </si>
  <si>
    <t>4+1д</t>
  </si>
  <si>
    <t>выбыла гущину, сергеева. Ломакиных, титова, токареву, юшкова, булыгину</t>
  </si>
  <si>
    <t>9г</t>
  </si>
  <si>
    <t>1а+1д</t>
  </si>
  <si>
    <t>3и</t>
  </si>
  <si>
    <t xml:space="preserve">2а              </t>
  </si>
  <si>
    <t>2в+1д+2и</t>
  </si>
  <si>
    <t>3а+2и</t>
  </si>
  <si>
    <t>со СБ с 3кл забираем себе</t>
  </si>
  <si>
    <t>надомники</t>
  </si>
  <si>
    <t>2 - Булыгин Кирилл</t>
  </si>
  <si>
    <t>3 -Ткаченко Андрей</t>
  </si>
  <si>
    <t>5 - Селезнев Сергей</t>
  </si>
  <si>
    <t>обучение на дому</t>
  </si>
  <si>
    <t xml:space="preserve">итого </t>
  </si>
  <si>
    <t>на дому</t>
  </si>
  <si>
    <t>1- Ткаченко Юрий,          Митюхин Егор</t>
  </si>
  <si>
    <t>с кольц. Забираем 1кл 15-16</t>
  </si>
  <si>
    <t>2й год</t>
  </si>
  <si>
    <t>2в Русин</t>
  </si>
  <si>
    <t>3а Евланов</t>
  </si>
  <si>
    <t>3б (СБ2)</t>
  </si>
  <si>
    <t>1А</t>
  </si>
  <si>
    <t>2Б</t>
  </si>
  <si>
    <t>3В</t>
  </si>
  <si>
    <t>5К</t>
  </si>
  <si>
    <t>1а+2д</t>
  </si>
  <si>
    <t>2б+1д</t>
  </si>
  <si>
    <t>3в+1и+1д</t>
  </si>
  <si>
    <t>4К (лобода?)</t>
  </si>
  <si>
    <t>5+1д</t>
  </si>
  <si>
    <t>КОЛИЧЕСТВО УЧАЩИХСЯ НА 2015-2016 УЧЕБНЫЙ ГОД (май 2016)</t>
  </si>
  <si>
    <t xml:space="preserve"> КОЛИЧЕСТВО УЧАЩИХСЯ НА 2016-2017 УЧЕБНЫЙ ГОД (05.09.16 ОТЧЕТНЫЕ )</t>
  </si>
  <si>
    <t>2б+1д+1и</t>
  </si>
  <si>
    <t xml:space="preserve">3б </t>
  </si>
  <si>
    <t>в ВБ 2кл инт Антипкин</t>
  </si>
  <si>
    <t>10в</t>
  </si>
  <si>
    <t>В.Березовская+1и 2кл</t>
  </si>
  <si>
    <t>4К</t>
  </si>
  <si>
    <t>3в</t>
  </si>
  <si>
    <t>6К</t>
  </si>
  <si>
    <t>2 (2д)</t>
  </si>
  <si>
    <t>11в</t>
  </si>
  <si>
    <t>2- Ткаченко Юрий,          Митюхин Егор</t>
  </si>
  <si>
    <t>3 - Булыгин Кирилл</t>
  </si>
  <si>
    <t>4 -Ткаченко Андрей</t>
  </si>
  <si>
    <t>6 - Селезнев Сергей</t>
  </si>
  <si>
    <t>3 (1д)</t>
  </si>
  <si>
    <t>4(1д)</t>
  </si>
  <si>
    <t>6(1д)</t>
  </si>
  <si>
    <t>ср напол по МКШ</t>
  </si>
  <si>
    <t>2А</t>
  </si>
  <si>
    <t>3Б</t>
  </si>
  <si>
    <t>учащиеся 2017-2018 УЧЕБНЫЙ ГОД (05.09.17)</t>
  </si>
  <si>
    <t xml:space="preserve"> КОЛИЧЕСТВО УЧАЩИХСЯ НА 2016-2017 УЧЕБНЫЙ ГОД (конец 17)</t>
  </si>
  <si>
    <t>инвалиды - надомники</t>
  </si>
  <si>
    <t>детей с ОВЗ 27</t>
  </si>
  <si>
    <t>из них 5 надомники</t>
  </si>
  <si>
    <t>инвалиды в общ.классах - 5</t>
  </si>
  <si>
    <t>3К</t>
  </si>
  <si>
    <t>7К</t>
  </si>
  <si>
    <t>3 (2д)</t>
  </si>
  <si>
    <t>4 (1д)</t>
  </si>
  <si>
    <t>5(1д)</t>
  </si>
  <si>
    <t>7(1д)</t>
  </si>
  <si>
    <t>3- Ткаченко Юрий,          Митюхин Егор</t>
  </si>
  <si>
    <t>4 - Булыгин Кирилл</t>
  </si>
  <si>
    <t>5 -Ткаченко Андрей</t>
  </si>
  <si>
    <t>7 - Селезнев Сергей</t>
  </si>
  <si>
    <t>Шаповалова Настя 3кл усл перев</t>
  </si>
  <si>
    <t>учащиеся 2017-2018 УЧЕБНЫЙ ГОД (конец года)</t>
  </si>
  <si>
    <t>детей с ОВЗ 25</t>
  </si>
  <si>
    <t>Курденков</t>
  </si>
  <si>
    <t xml:space="preserve">учащиеся 2018-2019 УЧЕБНЫЙ ГОД (03.09.18) </t>
  </si>
  <si>
    <t xml:space="preserve">детей с ОВЗ </t>
  </si>
  <si>
    <t>2к</t>
  </si>
  <si>
    <t>1к</t>
  </si>
  <si>
    <t>5 - Булыгин Кирилл</t>
  </si>
  <si>
    <t>6 -Ткаченко Андрей</t>
  </si>
  <si>
    <t>8 - Селезнев Сергей</t>
  </si>
  <si>
    <t>8К</t>
  </si>
  <si>
    <t>Заболотная</t>
  </si>
  <si>
    <t>Смолякова</t>
  </si>
  <si>
    <t>Барабошина</t>
  </si>
  <si>
    <t>Камина</t>
  </si>
  <si>
    <t>3-  Митюхин Егор</t>
  </si>
  <si>
    <t>в 1 классах</t>
  </si>
  <si>
    <t>Шильников</t>
  </si>
  <si>
    <t>Шабалина</t>
  </si>
  <si>
    <t>инвалиды в общ.классах - 6</t>
  </si>
  <si>
    <t>Митишов</t>
  </si>
  <si>
    <t>Медведск</t>
  </si>
  <si>
    <t>3</t>
  </si>
  <si>
    <t>кол</t>
  </si>
  <si>
    <t>кл.к</t>
  </si>
  <si>
    <t>инвалиды в общ.кл</t>
  </si>
  <si>
    <t>надомник Кармышев - 2кл</t>
  </si>
  <si>
    <t>Заболотная Виктория</t>
  </si>
  <si>
    <t>Барабошина Виолетта</t>
  </si>
  <si>
    <t>Смолякова Анна</t>
  </si>
  <si>
    <t>Фром Егор</t>
  </si>
  <si>
    <t>из них 6 надомники</t>
  </si>
  <si>
    <t>дети с ОВЗ</t>
  </si>
  <si>
    <t>итого с ОВЗ</t>
  </si>
  <si>
    <t>Митишов Александр (на дому)</t>
  </si>
  <si>
    <t>ср напол без КРО и мкш</t>
  </si>
  <si>
    <t>ср напол по шк с КРО</t>
  </si>
  <si>
    <t>4- Ткаченко Юрий,  Митюхин Егор</t>
  </si>
  <si>
    <t xml:space="preserve">учащиеся 2018-2019 УЧЕБНЫЙ ГОД (31.05.2019) </t>
  </si>
  <si>
    <t>Кл/к</t>
  </si>
  <si>
    <t>ср напол по МКШ (с Медв)</t>
  </si>
  <si>
    <t>5в+И4+Д1</t>
  </si>
  <si>
    <t>6а+И1+Д1</t>
  </si>
  <si>
    <t>9в+Д1</t>
  </si>
  <si>
    <t>детей с ОВЗ 29</t>
  </si>
  <si>
    <t>интегрир 7 (5+2д)</t>
  </si>
  <si>
    <t>5К - 4+1д</t>
  </si>
  <si>
    <t>6К - 1+1д</t>
  </si>
  <si>
    <t>2 Кармышев Матвей</t>
  </si>
  <si>
    <t>Курасов Егор</t>
  </si>
  <si>
    <t>5в+И3+Д1</t>
  </si>
  <si>
    <t>6а+И2+Д1</t>
  </si>
  <si>
    <t>надомников 6 (1+5)</t>
  </si>
  <si>
    <t xml:space="preserve"> учащиеся 2019-2020 УЧЕБНЫЙ ГОД (05.09.2019)</t>
  </si>
  <si>
    <t xml:space="preserve"> учащиеся 2019-2020 УЧЕБНЫЙ ГОД 31.12.2019</t>
  </si>
  <si>
    <t xml:space="preserve">прогноз  2020-2021 УЧЕБНЫЙ ГОД </t>
  </si>
  <si>
    <t>5- Ткаченко Юрий,  Митюхин Егор</t>
  </si>
  <si>
    <t>6 - Булыгин Кирилл</t>
  </si>
  <si>
    <t>7 -Ткаченко Андрей</t>
  </si>
  <si>
    <t>9 - Селезнев Сергей</t>
  </si>
  <si>
    <t>Прокопьев Матвей</t>
  </si>
  <si>
    <t>9К</t>
  </si>
  <si>
    <t>9в+И1+Д1</t>
  </si>
  <si>
    <t>Пуртов Евгений</t>
  </si>
  <si>
    <t xml:space="preserve">надомников 7 </t>
  </si>
  <si>
    <t>из них 7 надомники</t>
  </si>
  <si>
    <t>1 Федоренко</t>
  </si>
  <si>
    <t>5в+И5</t>
  </si>
  <si>
    <t>5а+Д2</t>
  </si>
  <si>
    <t>Медведская</t>
  </si>
  <si>
    <t>детей с ОВЗ 28</t>
  </si>
  <si>
    <t>7 - Булыгин Кирилл</t>
  </si>
  <si>
    <t>8 -Ткаченко Андрей</t>
  </si>
  <si>
    <t>6 Ткаченко Юрий, Митюхин Егор</t>
  </si>
  <si>
    <t>КРО класс</t>
  </si>
  <si>
    <t>из них   надомники</t>
  </si>
  <si>
    <t>1а Казекин Максим</t>
  </si>
  <si>
    <t>инвалиды в КРО</t>
  </si>
  <si>
    <t>Безуглов</t>
  </si>
  <si>
    <t>Степанков</t>
  </si>
  <si>
    <t>2д Федоренко Виктор, Грязнов Тимофей</t>
  </si>
  <si>
    <t>2к- Грязнов Титмофей</t>
  </si>
  <si>
    <t>на дому (в общ.кл)</t>
  </si>
  <si>
    <t>на дому (кро кл)</t>
  </si>
  <si>
    <t>на дому всего</t>
  </si>
  <si>
    <t>надомников 8</t>
  </si>
  <si>
    <t xml:space="preserve">2а  +1инт           </t>
  </si>
  <si>
    <t>2а интегр Смирнова</t>
  </si>
  <si>
    <t xml:space="preserve">2а            </t>
  </si>
  <si>
    <t>2й ГОД</t>
  </si>
  <si>
    <t>2в Мальцев</t>
  </si>
  <si>
    <t>1а Данилина</t>
  </si>
  <si>
    <t>Смирнова 1кл Кольцово</t>
  </si>
  <si>
    <t>1в Куликов Егор, Никита</t>
  </si>
  <si>
    <t>3в Вебер, Иванченко</t>
  </si>
  <si>
    <t>по 3м классам</t>
  </si>
  <si>
    <t>3а Агапченко. Тодышева</t>
  </si>
  <si>
    <t>3б Богатырев</t>
  </si>
  <si>
    <t>надомников 7</t>
  </si>
  <si>
    <t>Моск, Жгутово-3а</t>
  </si>
  <si>
    <t>Кольц - 3в</t>
  </si>
  <si>
    <t xml:space="preserve"> 2021-2022 УЧЕБНЫЙ ГОД  конец</t>
  </si>
  <si>
    <t>3в+1инт</t>
  </si>
  <si>
    <t>3а,в</t>
  </si>
  <si>
    <t>ОВЗ</t>
  </si>
  <si>
    <t>4в+1инт</t>
  </si>
  <si>
    <t>4б+1инт</t>
  </si>
  <si>
    <t>4а+1инт</t>
  </si>
  <si>
    <t>2а Казекин Максим (8ч)</t>
  </si>
  <si>
    <t>3в Федоренко Виктор (8ч)</t>
  </si>
  <si>
    <t>Пуртов Евгений (8ч)</t>
  </si>
  <si>
    <t>7 Ткаченко Юрий,                                                                                                                                                                                                                                                                                                                                                                                                                                                                                                                       Митюхин Егор (по 10ч)</t>
  </si>
  <si>
    <t>8 - Булыгин Кирилл (10ч)</t>
  </si>
  <si>
    <t>9 -Ткаченко Андрей (11ч)</t>
  </si>
  <si>
    <t xml:space="preserve">количество 2022-2023 УЧЕБНЫЙ ГОД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</si>
</sst>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1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1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34" borderId="31" xfId="0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" fontId="3" fillId="33" borderId="20" xfId="0" applyNumberFormat="1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44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1" fontId="2" fillId="33" borderId="20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188" fontId="2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2" fillId="0" borderId="55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188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33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5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2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34" borderId="22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188" fontId="2" fillId="0" borderId="11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34" borderId="49" xfId="0" applyFont="1" applyFill="1" applyBorder="1" applyAlignment="1">
      <alignment horizontal="center" wrapText="1"/>
    </xf>
    <xf numFmtId="0" fontId="0" fillId="34" borderId="31" xfId="0" applyFont="1" applyFill="1" applyBorder="1" applyAlignment="1">
      <alignment horizontal="center" wrapText="1"/>
    </xf>
    <xf numFmtId="0" fontId="0" fillId="34" borderId="43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4" fillId="0" borderId="1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1" fontId="2" fillId="33" borderId="36" xfId="0" applyNumberFormat="1" applyFont="1" applyFill="1" applyBorder="1" applyAlignment="1">
      <alignment horizontal="center" wrapText="1"/>
    </xf>
    <xf numFmtId="0" fontId="2" fillId="33" borderId="21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wrapText="1"/>
    </xf>
    <xf numFmtId="0" fontId="0" fillId="0" borderId="61" xfId="0" applyFont="1" applyFill="1" applyBorder="1" applyAlignment="1">
      <alignment horizontal="center" wrapText="1"/>
    </xf>
    <xf numFmtId="0" fontId="0" fillId="0" borderId="62" xfId="0" applyFont="1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7.00390625" style="1" customWidth="1"/>
    <col min="2" max="2" width="11.421875" style="1" customWidth="1"/>
    <col min="3" max="3" width="9.140625" style="1" customWidth="1"/>
    <col min="4" max="4" width="7.28125" style="1" customWidth="1"/>
    <col min="5" max="5" width="17.8515625" style="1" customWidth="1"/>
    <col min="6" max="6" width="7.421875" style="1" customWidth="1"/>
    <col min="7" max="10" width="7.28125" style="1" customWidth="1"/>
    <col min="11" max="16384" width="9.140625" style="1" customWidth="1"/>
  </cols>
  <sheetData>
    <row r="1" spans="1:7" ht="15">
      <c r="A1" s="347" t="s">
        <v>36</v>
      </c>
      <c r="B1" s="348"/>
      <c r="C1" s="348"/>
      <c r="D1" s="348"/>
      <c r="E1" s="348"/>
      <c r="F1" s="348"/>
      <c r="G1" s="348"/>
    </row>
    <row r="3" spans="1:10" s="10" customFormat="1" ht="45">
      <c r="A3" s="9" t="s">
        <v>0</v>
      </c>
      <c r="B3" s="9" t="s">
        <v>1</v>
      </c>
      <c r="C3" s="9" t="s">
        <v>2</v>
      </c>
      <c r="E3" s="9" t="s">
        <v>22</v>
      </c>
      <c r="F3" s="9">
        <v>1</v>
      </c>
      <c r="G3" s="9">
        <v>2</v>
      </c>
      <c r="H3" s="9">
        <v>3</v>
      </c>
      <c r="I3" s="9">
        <v>4</v>
      </c>
      <c r="J3" s="9" t="s">
        <v>25</v>
      </c>
    </row>
    <row r="4" spans="1:10" ht="15">
      <c r="A4" s="6" t="s">
        <v>3</v>
      </c>
      <c r="B4" s="6">
        <v>19</v>
      </c>
      <c r="C4" s="6"/>
      <c r="E4" s="5" t="s">
        <v>24</v>
      </c>
      <c r="F4" s="4">
        <v>3</v>
      </c>
      <c r="G4" s="4">
        <v>0</v>
      </c>
      <c r="H4" s="4">
        <v>6</v>
      </c>
      <c r="I4" s="4">
        <v>3</v>
      </c>
      <c r="J4" s="4">
        <f aca="true" t="shared" si="0" ref="J4:J10">SUM(F4:I4)</f>
        <v>12</v>
      </c>
    </row>
    <row r="5" spans="1:10" ht="15">
      <c r="A5" s="6" t="s">
        <v>4</v>
      </c>
      <c r="B5" s="6">
        <v>19</v>
      </c>
      <c r="C5" s="6"/>
      <c r="E5" s="5" t="s">
        <v>23</v>
      </c>
      <c r="F5" s="4">
        <v>5</v>
      </c>
      <c r="G5" s="4">
        <v>0</v>
      </c>
      <c r="H5" s="4">
        <v>2</v>
      </c>
      <c r="I5" s="4">
        <v>3</v>
      </c>
      <c r="J5" s="4">
        <f t="shared" si="0"/>
        <v>10</v>
      </c>
    </row>
    <row r="6" spans="1:10" ht="15">
      <c r="A6" s="7" t="s">
        <v>41</v>
      </c>
      <c r="B6" s="6">
        <v>17</v>
      </c>
      <c r="C6" s="6"/>
      <c r="E6" s="5" t="s">
        <v>26</v>
      </c>
      <c r="F6" s="4">
        <v>0</v>
      </c>
      <c r="G6" s="4">
        <v>5</v>
      </c>
      <c r="H6" s="4">
        <v>4</v>
      </c>
      <c r="I6" s="4">
        <v>0</v>
      </c>
      <c r="J6" s="4">
        <f t="shared" si="0"/>
        <v>9</v>
      </c>
    </row>
    <row r="7" spans="1:10" ht="15">
      <c r="A7" s="7" t="s">
        <v>42</v>
      </c>
      <c r="B7" s="6">
        <v>17</v>
      </c>
      <c r="C7" s="6"/>
      <c r="E7" s="5" t="s">
        <v>27</v>
      </c>
      <c r="F7" s="4">
        <v>0</v>
      </c>
      <c r="G7" s="4">
        <v>0</v>
      </c>
      <c r="H7" s="4">
        <v>4</v>
      </c>
      <c r="I7" s="4">
        <v>4</v>
      </c>
      <c r="J7" s="4">
        <f t="shared" si="0"/>
        <v>8</v>
      </c>
    </row>
    <row r="8" spans="1:10" ht="15">
      <c r="A8" s="7" t="s">
        <v>43</v>
      </c>
      <c r="B8" s="6">
        <v>17</v>
      </c>
      <c r="C8" s="6"/>
      <c r="E8" s="5" t="s">
        <v>28</v>
      </c>
      <c r="F8" s="4">
        <v>2</v>
      </c>
      <c r="G8" s="4">
        <v>4</v>
      </c>
      <c r="H8" s="4">
        <v>6</v>
      </c>
      <c r="I8" s="4">
        <v>3</v>
      </c>
      <c r="J8" s="4">
        <f t="shared" si="0"/>
        <v>15</v>
      </c>
    </row>
    <row r="9" spans="1:10" ht="15">
      <c r="A9" s="7">
        <v>3</v>
      </c>
      <c r="B9" s="6">
        <v>24</v>
      </c>
      <c r="C9" s="6"/>
      <c r="E9" s="5" t="s">
        <v>29</v>
      </c>
      <c r="F9" s="4">
        <v>8</v>
      </c>
      <c r="G9" s="4">
        <v>6</v>
      </c>
      <c r="H9" s="4">
        <v>6</v>
      </c>
      <c r="I9" s="4">
        <v>0</v>
      </c>
      <c r="J9" s="4">
        <f t="shared" si="0"/>
        <v>20</v>
      </c>
    </row>
    <row r="10" spans="1:10" ht="15">
      <c r="A10" s="6" t="s">
        <v>5</v>
      </c>
      <c r="B10" s="6">
        <v>13</v>
      </c>
      <c r="C10" s="6"/>
      <c r="E10" s="5" t="s">
        <v>30</v>
      </c>
      <c r="F10" s="4">
        <v>6</v>
      </c>
      <c r="G10" s="4">
        <v>6</v>
      </c>
      <c r="H10" s="4">
        <v>9</v>
      </c>
      <c r="I10" s="4">
        <v>3</v>
      </c>
      <c r="J10" s="4">
        <f t="shared" si="0"/>
        <v>24</v>
      </c>
    </row>
    <row r="11" spans="1:10" ht="15">
      <c r="A11" s="6" t="s">
        <v>6</v>
      </c>
      <c r="B11" s="6">
        <v>14</v>
      </c>
      <c r="C11" s="6"/>
      <c r="E11" s="3"/>
      <c r="F11" s="2">
        <f>SUM(F4:F10)</f>
        <v>24</v>
      </c>
      <c r="G11" s="2">
        <f>SUM(G4:G10)</f>
        <v>21</v>
      </c>
      <c r="H11" s="2">
        <f>SUM(H4:H10)</f>
        <v>37</v>
      </c>
      <c r="I11" s="2">
        <f>SUM(I4:I10)</f>
        <v>16</v>
      </c>
      <c r="J11" s="2">
        <f>SUM(J4:J10)</f>
        <v>98</v>
      </c>
    </row>
    <row r="12" spans="2:3" ht="15.75">
      <c r="B12" s="16">
        <f>SUM(B4:B11)</f>
        <v>140</v>
      </c>
      <c r="C12" s="6"/>
    </row>
    <row r="13" spans="1:3" ht="15">
      <c r="A13" s="6" t="s">
        <v>7</v>
      </c>
      <c r="B13" s="6">
        <v>23</v>
      </c>
      <c r="C13" s="6"/>
    </row>
    <row r="14" spans="1:3" ht="15">
      <c r="A14" s="6" t="s">
        <v>8</v>
      </c>
      <c r="B14" s="6">
        <v>25</v>
      </c>
      <c r="C14" s="6"/>
    </row>
    <row r="15" spans="1:3" ht="15">
      <c r="A15" s="6" t="s">
        <v>37</v>
      </c>
      <c r="B15" s="6">
        <v>19</v>
      </c>
      <c r="C15" s="6"/>
    </row>
    <row r="16" spans="1:6" ht="15">
      <c r="A16" s="6" t="s">
        <v>38</v>
      </c>
      <c r="B16" s="6">
        <v>19</v>
      </c>
      <c r="C16" s="6"/>
      <c r="E16" s="11" t="s">
        <v>31</v>
      </c>
      <c r="F16" s="6"/>
    </row>
    <row r="17" spans="1:6" ht="15.75">
      <c r="A17" s="6"/>
      <c r="B17" s="15">
        <f>SUM(B13:B16)</f>
        <v>86</v>
      </c>
      <c r="C17" s="6"/>
      <c r="E17" s="8">
        <v>2</v>
      </c>
      <c r="F17" s="6">
        <v>0</v>
      </c>
    </row>
    <row r="18" spans="1:6" ht="15">
      <c r="A18" s="6" t="s">
        <v>9</v>
      </c>
      <c r="B18" s="6">
        <v>25</v>
      </c>
      <c r="C18" s="6"/>
      <c r="E18" s="8">
        <v>3</v>
      </c>
      <c r="F18" s="6">
        <v>4</v>
      </c>
    </row>
    <row r="19" spans="1:6" ht="15">
      <c r="A19" s="6" t="s">
        <v>10</v>
      </c>
      <c r="B19" s="6">
        <v>25</v>
      </c>
      <c r="C19" s="6"/>
      <c r="E19" s="8">
        <v>4</v>
      </c>
      <c r="F19" s="6">
        <v>0</v>
      </c>
    </row>
    <row r="20" spans="1:6" ht="15.75">
      <c r="A20" s="6"/>
      <c r="B20" s="15">
        <f>SUM(B18:B19)</f>
        <v>50</v>
      </c>
      <c r="C20" s="6"/>
      <c r="E20" s="8">
        <v>5</v>
      </c>
      <c r="F20" s="6">
        <v>2</v>
      </c>
    </row>
    <row r="21" spans="1:6" ht="15">
      <c r="A21" s="6" t="s">
        <v>11</v>
      </c>
      <c r="B21" s="6">
        <v>22</v>
      </c>
      <c r="C21" s="6"/>
      <c r="E21" s="8">
        <v>6</v>
      </c>
      <c r="F21" s="6">
        <v>2</v>
      </c>
    </row>
    <row r="22" spans="1:6" ht="15">
      <c r="A22" s="6" t="s">
        <v>12</v>
      </c>
      <c r="B22" s="6">
        <v>24</v>
      </c>
      <c r="C22" s="6"/>
      <c r="E22" s="8">
        <v>7</v>
      </c>
      <c r="F22" s="6">
        <v>3</v>
      </c>
    </row>
    <row r="23" spans="1:6" ht="15">
      <c r="A23" s="6" t="s">
        <v>13</v>
      </c>
      <c r="B23" s="6">
        <v>26</v>
      </c>
      <c r="C23" s="6"/>
      <c r="E23" s="8">
        <v>8</v>
      </c>
      <c r="F23" s="6">
        <v>4</v>
      </c>
    </row>
    <row r="24" spans="1:6" ht="15.75">
      <c r="A24" s="6"/>
      <c r="B24" s="15">
        <f>SUM(B21:B23)</f>
        <v>72</v>
      </c>
      <c r="C24" s="6"/>
      <c r="E24" s="8">
        <v>9</v>
      </c>
      <c r="F24" s="6">
        <v>3</v>
      </c>
    </row>
    <row r="25" spans="1:6" ht="15">
      <c r="A25" s="6" t="s">
        <v>14</v>
      </c>
      <c r="B25" s="6">
        <v>25</v>
      </c>
      <c r="C25" s="6"/>
      <c r="F25" s="1">
        <f>SUM(F17:F24)</f>
        <v>18</v>
      </c>
    </row>
    <row r="26" spans="1:3" ht="15">
      <c r="A26" s="6" t="s">
        <v>15</v>
      </c>
      <c r="B26" s="6">
        <v>24</v>
      </c>
      <c r="C26" s="6"/>
    </row>
    <row r="27" spans="1:3" ht="15">
      <c r="A27" s="6" t="s">
        <v>16</v>
      </c>
      <c r="B27" s="6">
        <v>25</v>
      </c>
      <c r="C27" s="6"/>
    </row>
    <row r="28" spans="1:6" ht="15.75">
      <c r="A28" s="6"/>
      <c r="B28" s="15">
        <f>SUM(B25:B27)</f>
        <v>74</v>
      </c>
      <c r="C28" s="6"/>
      <c r="E28" s="21"/>
      <c r="F28" s="22"/>
    </row>
    <row r="29" spans="1:9" ht="15">
      <c r="A29" s="6" t="s">
        <v>17</v>
      </c>
      <c r="B29" s="6">
        <v>22</v>
      </c>
      <c r="C29" s="6"/>
      <c r="H29" s="12"/>
      <c r="I29" s="12"/>
    </row>
    <row r="30" spans="1:9" ht="15">
      <c r="A30" s="6" t="s">
        <v>18</v>
      </c>
      <c r="B30" s="6">
        <v>24</v>
      </c>
      <c r="C30" s="6"/>
      <c r="E30" s="3"/>
      <c r="H30" s="12"/>
      <c r="I30" s="12"/>
    </row>
    <row r="31" spans="1:9" ht="15">
      <c r="A31" s="6" t="s">
        <v>19</v>
      </c>
      <c r="B31" s="6">
        <v>22</v>
      </c>
      <c r="C31" s="6"/>
      <c r="E31" s="13" t="s">
        <v>25</v>
      </c>
      <c r="F31" s="6"/>
      <c r="H31" s="12"/>
      <c r="I31" s="12"/>
    </row>
    <row r="32" spans="1:9" ht="15.75">
      <c r="A32" s="6"/>
      <c r="B32" s="15">
        <f>SUM(B29:B31)</f>
        <v>68</v>
      </c>
      <c r="C32" s="6"/>
      <c r="E32" s="14" t="s">
        <v>32</v>
      </c>
      <c r="F32" s="17">
        <f>B12</f>
        <v>140</v>
      </c>
      <c r="H32" s="12"/>
      <c r="I32" s="12"/>
    </row>
    <row r="33" spans="1:9" ht="15.75">
      <c r="A33" s="6"/>
      <c r="B33" s="15">
        <f>B17+B20+B24+B28+B32</f>
        <v>350</v>
      </c>
      <c r="C33" s="6"/>
      <c r="E33" s="14" t="s">
        <v>33</v>
      </c>
      <c r="F33" s="18">
        <f>B33</f>
        <v>350</v>
      </c>
      <c r="H33" s="12"/>
      <c r="I33" s="12"/>
    </row>
    <row r="34" spans="1:9" ht="15">
      <c r="A34" s="7" t="s">
        <v>20</v>
      </c>
      <c r="B34" s="6">
        <v>19</v>
      </c>
      <c r="C34" s="6"/>
      <c r="E34" s="14" t="s">
        <v>34</v>
      </c>
      <c r="F34" s="18">
        <f>B40</f>
        <v>82</v>
      </c>
      <c r="G34" s="12"/>
      <c r="H34" s="12"/>
      <c r="I34" s="12"/>
    </row>
    <row r="35" spans="1:9" ht="15">
      <c r="A35" s="7" t="s">
        <v>21</v>
      </c>
      <c r="B35" s="6">
        <v>20</v>
      </c>
      <c r="C35" s="6"/>
      <c r="E35" s="14" t="s">
        <v>35</v>
      </c>
      <c r="F35" s="18">
        <f>J11</f>
        <v>98</v>
      </c>
      <c r="G35" s="12"/>
      <c r="H35" s="12"/>
      <c r="I35" s="12"/>
    </row>
    <row r="36" spans="2:9" ht="15.75">
      <c r="B36" s="16">
        <f>SUM(B34:B35)</f>
        <v>39</v>
      </c>
      <c r="C36" s="6"/>
      <c r="E36" s="14" t="s">
        <v>31</v>
      </c>
      <c r="F36" s="18">
        <f>F25</f>
        <v>18</v>
      </c>
      <c r="G36" s="12"/>
      <c r="H36" s="12"/>
      <c r="I36" s="12"/>
    </row>
    <row r="37" spans="1:9" ht="15">
      <c r="A37" s="7" t="s">
        <v>39</v>
      </c>
      <c r="B37" s="6">
        <v>20</v>
      </c>
      <c r="C37" s="6"/>
      <c r="E37" s="25" t="s">
        <v>44</v>
      </c>
      <c r="F37" s="6">
        <f>SUM(F32:F36)</f>
        <v>688</v>
      </c>
      <c r="G37" s="12"/>
      <c r="H37" s="12"/>
      <c r="I37" s="12"/>
    </row>
    <row r="38" spans="1:9" ht="15">
      <c r="A38" s="7" t="s">
        <v>40</v>
      </c>
      <c r="B38" s="6">
        <v>23</v>
      </c>
      <c r="C38" s="6"/>
      <c r="G38" s="12"/>
      <c r="H38" s="12"/>
      <c r="I38" s="12"/>
    </row>
    <row r="39" spans="2:9" ht="15.75">
      <c r="B39" s="16">
        <f>SUM(B37:B38)</f>
        <v>43</v>
      </c>
      <c r="C39" s="6"/>
      <c r="E39" s="23"/>
      <c r="F39" s="24"/>
      <c r="G39" s="12"/>
      <c r="H39" s="12"/>
      <c r="I39" s="12"/>
    </row>
    <row r="40" spans="2:9" ht="15.75">
      <c r="B40" s="16">
        <f>B36+B39</f>
        <v>82</v>
      </c>
      <c r="E40" s="12"/>
      <c r="F40" s="20"/>
      <c r="G40" s="12"/>
      <c r="H40" s="12"/>
      <c r="I40" s="12"/>
    </row>
    <row r="41" spans="2:6" ht="15.75">
      <c r="B41" s="16">
        <f>B40+B33+B12</f>
        <v>572</v>
      </c>
      <c r="F41" s="1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6">
      <selection activeCell="M49" sqref="A1:M49"/>
    </sheetView>
  </sheetViews>
  <sheetFormatPr defaultColWidth="9.140625" defaultRowHeight="12.75"/>
  <cols>
    <col min="1" max="1" width="11.8515625" style="1" customWidth="1"/>
    <col min="2" max="2" width="8.57421875" style="2" customWidth="1"/>
    <col min="3" max="3" width="8.57421875" style="2" hidden="1" customWidth="1"/>
    <col min="4" max="4" width="8.00390625" style="1" customWidth="1"/>
    <col min="5" max="5" width="3.140625" style="1" customWidth="1"/>
    <col min="6" max="6" width="15.00390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1:12" ht="15" customHeight="1">
      <c r="A1" s="356" t="s">
        <v>104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1:12" ht="15" customHeight="1">
      <c r="A2" s="356" t="s">
        <v>59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3" ht="5.25" customHeight="1"/>
    <row r="4" spans="1:14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40">
        <v>3</v>
      </c>
      <c r="J4" s="40">
        <v>4</v>
      </c>
      <c r="K4" s="40" t="s">
        <v>55</v>
      </c>
      <c r="L4" s="40" t="s">
        <v>51</v>
      </c>
      <c r="N4" s="108" t="s">
        <v>70</v>
      </c>
    </row>
    <row r="5" spans="1:12" ht="26.25">
      <c r="A5" s="27" t="s">
        <v>76</v>
      </c>
      <c r="B5" s="4">
        <v>20</v>
      </c>
      <c r="C5" s="365">
        <f>B8+B9</f>
        <v>44</v>
      </c>
      <c r="D5" s="368">
        <v>2</v>
      </c>
      <c r="F5" s="79" t="s">
        <v>24</v>
      </c>
      <c r="G5" s="4">
        <v>3</v>
      </c>
      <c r="H5" s="4">
        <v>0</v>
      </c>
      <c r="I5" s="4">
        <v>4</v>
      </c>
      <c r="J5" s="4">
        <v>0</v>
      </c>
      <c r="K5" s="27">
        <f aca="true" t="shared" si="0" ref="K5:K11">SUM(G5:J5)</f>
        <v>7</v>
      </c>
      <c r="L5" s="4">
        <v>1</v>
      </c>
    </row>
    <row r="6" spans="1:12" ht="16.5" thickBot="1">
      <c r="A6" s="35" t="s">
        <v>4</v>
      </c>
      <c r="B6" s="2">
        <v>24</v>
      </c>
      <c r="C6" s="367"/>
      <c r="D6" s="369"/>
      <c r="F6" s="79" t="s">
        <v>23</v>
      </c>
      <c r="G6" s="4">
        <v>4</v>
      </c>
      <c r="H6" s="4">
        <v>0</v>
      </c>
      <c r="I6" s="4">
        <v>2</v>
      </c>
      <c r="J6" s="4">
        <v>0</v>
      </c>
      <c r="K6" s="27">
        <f t="shared" si="0"/>
        <v>6</v>
      </c>
      <c r="L6" s="4">
        <v>1</v>
      </c>
    </row>
    <row r="7" spans="1:12" ht="16.5" thickBot="1">
      <c r="A7" s="41" t="s">
        <v>52</v>
      </c>
      <c r="B7" s="99">
        <f>SUM(B5:B6)</f>
        <v>44</v>
      </c>
      <c r="C7" s="93"/>
      <c r="D7" s="94"/>
      <c r="F7" s="79" t="s">
        <v>26</v>
      </c>
      <c r="G7" s="4">
        <v>5</v>
      </c>
      <c r="H7" s="4">
        <v>2</v>
      </c>
      <c r="I7" s="4">
        <v>0</v>
      </c>
      <c r="J7" s="4">
        <v>0</v>
      </c>
      <c r="K7" s="27">
        <f t="shared" si="0"/>
        <v>7</v>
      </c>
      <c r="L7" s="4">
        <v>1</v>
      </c>
    </row>
    <row r="8" spans="1:12" ht="15.75">
      <c r="A8" s="36" t="s">
        <v>78</v>
      </c>
      <c r="B8" s="68">
        <v>22</v>
      </c>
      <c r="C8" s="351" t="e">
        <f>#REF!+#REF!</f>
        <v>#REF!</v>
      </c>
      <c r="D8" s="366">
        <v>3</v>
      </c>
      <c r="F8" s="79" t="s">
        <v>27</v>
      </c>
      <c r="G8" s="4">
        <v>6</v>
      </c>
      <c r="H8" s="4">
        <v>0</v>
      </c>
      <c r="I8" s="4">
        <v>2</v>
      </c>
      <c r="J8" s="4">
        <v>0</v>
      </c>
      <c r="K8" s="27">
        <f t="shared" si="0"/>
        <v>8</v>
      </c>
      <c r="L8" s="4">
        <v>1</v>
      </c>
    </row>
    <row r="9" spans="1:12" ht="15.75">
      <c r="A9" s="27" t="s">
        <v>42</v>
      </c>
      <c r="B9" s="68">
        <v>22</v>
      </c>
      <c r="C9" s="351"/>
      <c r="D9" s="355"/>
      <c r="F9" s="79" t="s">
        <v>28</v>
      </c>
      <c r="G9" s="4">
        <v>5</v>
      </c>
      <c r="H9" s="4">
        <v>2</v>
      </c>
      <c r="I9" s="4">
        <v>3</v>
      </c>
      <c r="J9" s="4">
        <v>0</v>
      </c>
      <c r="K9" s="27">
        <f t="shared" si="0"/>
        <v>10</v>
      </c>
      <c r="L9" s="4">
        <v>1</v>
      </c>
    </row>
    <row r="10" spans="1:12" ht="24" customHeight="1" thickBot="1">
      <c r="A10" s="116" t="s">
        <v>79</v>
      </c>
      <c r="B10" s="110">
        <v>25</v>
      </c>
      <c r="C10" s="85"/>
      <c r="D10" s="370"/>
      <c r="F10" s="79" t="s">
        <v>29</v>
      </c>
      <c r="G10" s="4">
        <v>3</v>
      </c>
      <c r="H10" s="68">
        <v>5</v>
      </c>
      <c r="I10" s="4">
        <v>2</v>
      </c>
      <c r="J10" s="4">
        <v>0</v>
      </c>
      <c r="K10" s="27">
        <f t="shared" si="0"/>
        <v>10</v>
      </c>
      <c r="L10" s="4">
        <v>1</v>
      </c>
    </row>
    <row r="11" spans="1:12" ht="16.5" thickBot="1">
      <c r="A11" s="41" t="s">
        <v>52</v>
      </c>
      <c r="B11" s="99">
        <f>SUM(B8:B10)</f>
        <v>69</v>
      </c>
      <c r="C11" s="95"/>
      <c r="D11" s="94"/>
      <c r="F11" s="80" t="s">
        <v>30</v>
      </c>
      <c r="G11" s="30">
        <v>4</v>
      </c>
      <c r="H11" s="30">
        <v>0</v>
      </c>
      <c r="I11" s="30">
        <v>7</v>
      </c>
      <c r="J11" s="30">
        <v>0</v>
      </c>
      <c r="K11" s="27">
        <f t="shared" si="0"/>
        <v>11</v>
      </c>
      <c r="L11" s="30">
        <v>2</v>
      </c>
    </row>
    <row r="12" spans="1:12" ht="24" thickBot="1">
      <c r="A12" s="36" t="s">
        <v>80</v>
      </c>
      <c r="B12" s="77">
        <v>23</v>
      </c>
      <c r="C12" s="351">
        <f>B15+B16</f>
        <v>41</v>
      </c>
      <c r="D12" s="354">
        <v>2</v>
      </c>
      <c r="F12" s="81" t="s">
        <v>54</v>
      </c>
      <c r="G12" s="117">
        <f aca="true" t="shared" si="1" ref="G12:L12">SUM(G5:G11)</f>
        <v>30</v>
      </c>
      <c r="H12" s="117">
        <f t="shared" si="1"/>
        <v>9</v>
      </c>
      <c r="I12" s="117">
        <f t="shared" si="1"/>
        <v>20</v>
      </c>
      <c r="J12" s="117">
        <f t="shared" si="1"/>
        <v>0</v>
      </c>
      <c r="K12" s="117">
        <f t="shared" si="1"/>
        <v>59</v>
      </c>
      <c r="L12" s="117">
        <f t="shared" si="1"/>
        <v>8</v>
      </c>
    </row>
    <row r="13" spans="1:4" ht="17.25" customHeight="1" thickBot="1">
      <c r="A13" s="35" t="s">
        <v>66</v>
      </c>
      <c r="B13" s="78">
        <v>20</v>
      </c>
      <c r="C13" s="351"/>
      <c r="D13" s="353"/>
    </row>
    <row r="14" spans="1:12" ht="16.5" thickBot="1">
      <c r="A14" s="41" t="s">
        <v>52</v>
      </c>
      <c r="B14" s="74">
        <f>SUM(B12:B13)</f>
        <v>43</v>
      </c>
      <c r="C14" s="95"/>
      <c r="D14" s="94"/>
      <c r="F14" s="106"/>
      <c r="G14" s="90"/>
      <c r="H14" s="90"/>
      <c r="I14" s="90"/>
      <c r="J14" s="90"/>
      <c r="K14" s="92"/>
      <c r="L14" s="90"/>
    </row>
    <row r="15" spans="1:13" ht="15.75">
      <c r="A15" s="36" t="s">
        <v>5</v>
      </c>
      <c r="B15" s="85">
        <v>20</v>
      </c>
      <c r="C15" s="367">
        <f>B20+B21+B22</f>
        <v>75</v>
      </c>
      <c r="D15" s="355">
        <v>3</v>
      </c>
      <c r="F15" s="71"/>
      <c r="G15" s="105"/>
      <c r="H15" s="105"/>
      <c r="I15" s="105"/>
      <c r="J15" s="105"/>
      <c r="K15" s="105"/>
      <c r="L15" s="105"/>
      <c r="M15" s="71"/>
    </row>
    <row r="16" spans="1:13" ht="15.75">
      <c r="A16" s="118" t="s">
        <v>6</v>
      </c>
      <c r="B16" s="4">
        <v>21</v>
      </c>
      <c r="C16" s="373"/>
      <c r="D16" s="355"/>
      <c r="F16" s="71"/>
      <c r="G16" s="105"/>
      <c r="H16" s="105"/>
      <c r="I16" s="105"/>
      <c r="J16" s="105"/>
      <c r="K16" s="105"/>
      <c r="L16" s="105"/>
      <c r="M16" s="71"/>
    </row>
    <row r="17" spans="1:13" ht="16.5" thickBot="1">
      <c r="A17" s="35" t="s">
        <v>69</v>
      </c>
      <c r="B17" s="2">
        <v>19</v>
      </c>
      <c r="C17" s="367"/>
      <c r="D17" s="355"/>
      <c r="F17" s="72"/>
      <c r="G17" s="73"/>
      <c r="H17" s="73"/>
      <c r="I17" s="73"/>
      <c r="J17" s="73"/>
      <c r="K17" s="73"/>
      <c r="L17" s="73"/>
      <c r="M17" s="71"/>
    </row>
    <row r="18" spans="1:13" ht="16.5" thickBot="1">
      <c r="A18" s="41" t="s">
        <v>52</v>
      </c>
      <c r="B18" s="86">
        <f>SUM(B15:B17)</f>
        <v>60</v>
      </c>
      <c r="C18" s="97"/>
      <c r="D18" s="98"/>
      <c r="F18" s="72"/>
      <c r="G18" s="73"/>
      <c r="H18" s="73"/>
      <c r="I18" s="73"/>
      <c r="J18" s="73"/>
      <c r="K18" s="73"/>
      <c r="L18" s="73"/>
      <c r="M18" s="71"/>
    </row>
    <row r="19" spans="1:13" ht="23.25" thickBot="1">
      <c r="A19" s="59" t="s">
        <v>52</v>
      </c>
      <c r="B19" s="55">
        <f>B7+B11+B14+B18</f>
        <v>216</v>
      </c>
      <c r="C19" s="55"/>
      <c r="D19" s="91">
        <f>D5+D8+D12+D15</f>
        <v>10</v>
      </c>
      <c r="F19" s="100" t="s">
        <v>53</v>
      </c>
      <c r="G19" s="101" t="s">
        <v>50</v>
      </c>
      <c r="H19" s="101" t="s">
        <v>51</v>
      </c>
      <c r="I19" s="71"/>
      <c r="J19" s="71"/>
      <c r="K19" s="71"/>
      <c r="L19" s="71"/>
      <c r="M19" s="71"/>
    </row>
    <row r="20" spans="1:13" ht="15.75">
      <c r="A20" s="36" t="s">
        <v>7</v>
      </c>
      <c r="B20" s="96">
        <v>24</v>
      </c>
      <c r="C20" s="374">
        <f>B24+B25+B26</f>
        <v>65</v>
      </c>
      <c r="D20" s="355">
        <v>3</v>
      </c>
      <c r="F20" s="102">
        <v>1</v>
      </c>
      <c r="G20" s="68"/>
      <c r="H20" s="6"/>
      <c r="I20" s="71"/>
      <c r="J20" s="71"/>
      <c r="K20" s="71"/>
      <c r="L20" s="71"/>
      <c r="M20" s="71"/>
    </row>
    <row r="21" spans="1:13" ht="15.75">
      <c r="A21" s="27" t="s">
        <v>8</v>
      </c>
      <c r="B21" s="84">
        <v>26</v>
      </c>
      <c r="C21" s="351"/>
      <c r="D21" s="355"/>
      <c r="F21" s="102">
        <v>2</v>
      </c>
      <c r="G21" s="68">
        <v>0</v>
      </c>
      <c r="H21" s="121"/>
      <c r="I21" s="71"/>
      <c r="J21" s="71"/>
      <c r="K21" s="71"/>
      <c r="L21" s="71"/>
      <c r="M21" s="71"/>
    </row>
    <row r="22" spans="1:13" ht="16.5" thickBot="1">
      <c r="A22" s="35" t="s">
        <v>37</v>
      </c>
      <c r="B22" s="90">
        <v>25</v>
      </c>
      <c r="C22" s="357"/>
      <c r="D22" s="370"/>
      <c r="F22" s="102" t="s">
        <v>77</v>
      </c>
      <c r="G22" s="4">
        <v>0</v>
      </c>
      <c r="H22" s="121"/>
      <c r="I22" s="71"/>
      <c r="J22" s="71"/>
      <c r="K22" s="71"/>
      <c r="L22" s="71"/>
      <c r="M22" s="71"/>
    </row>
    <row r="23" spans="1:13" ht="16.5" thickBot="1">
      <c r="A23" s="41" t="s">
        <v>52</v>
      </c>
      <c r="B23" s="76">
        <f>SUM(B20:B22)</f>
        <v>75</v>
      </c>
      <c r="C23" s="86"/>
      <c r="D23" s="42"/>
      <c r="F23" s="102" t="s">
        <v>73</v>
      </c>
      <c r="G23" s="104">
        <v>3</v>
      </c>
      <c r="H23" s="378">
        <v>1</v>
      </c>
      <c r="I23" s="71"/>
      <c r="J23" s="71"/>
      <c r="K23" s="71"/>
      <c r="L23" s="71"/>
      <c r="M23" s="71"/>
    </row>
    <row r="24" spans="1:13" ht="15.75">
      <c r="A24" s="36" t="s">
        <v>9</v>
      </c>
      <c r="B24" s="77">
        <v>20</v>
      </c>
      <c r="C24" s="374">
        <f>B28+B29+B30</f>
        <v>67</v>
      </c>
      <c r="D24" s="355">
        <v>3</v>
      </c>
      <c r="F24" s="103">
        <v>5</v>
      </c>
      <c r="G24" s="68">
        <v>2</v>
      </c>
      <c r="H24" s="378"/>
      <c r="I24" s="71"/>
      <c r="J24" s="71"/>
      <c r="K24" s="71"/>
      <c r="L24" s="71"/>
      <c r="M24" s="71"/>
    </row>
    <row r="25" spans="1:8" ht="15.75">
      <c r="A25" s="27" t="s">
        <v>10</v>
      </c>
      <c r="B25" s="4">
        <v>22</v>
      </c>
      <c r="C25" s="351"/>
      <c r="D25" s="355"/>
      <c r="F25" s="45">
        <v>6</v>
      </c>
      <c r="G25" s="68">
        <v>4</v>
      </c>
      <c r="H25" s="378"/>
    </row>
    <row r="26" spans="1:8" ht="16.5" thickBot="1">
      <c r="A26" s="35" t="s">
        <v>67</v>
      </c>
      <c r="B26" s="30">
        <v>23</v>
      </c>
      <c r="C26" s="357"/>
      <c r="D26" s="370"/>
      <c r="F26" s="45">
        <v>7</v>
      </c>
      <c r="G26" s="4">
        <v>5</v>
      </c>
      <c r="H26" s="353">
        <v>1</v>
      </c>
    </row>
    <row r="27" spans="1:8" ht="16.5" thickBot="1">
      <c r="A27" s="69" t="s">
        <v>52</v>
      </c>
      <c r="B27" s="74">
        <f>SUM(B24:B26)</f>
        <v>65</v>
      </c>
      <c r="C27" s="86"/>
      <c r="D27" s="42"/>
      <c r="F27" s="45">
        <v>8</v>
      </c>
      <c r="G27" s="4">
        <v>2</v>
      </c>
      <c r="H27" s="355"/>
    </row>
    <row r="28" spans="1:8" ht="16.5" customHeight="1" thickBot="1">
      <c r="A28" s="36" t="s">
        <v>11</v>
      </c>
      <c r="B28" s="77">
        <v>24</v>
      </c>
      <c r="C28" s="374">
        <f>B32+B33</f>
        <v>44</v>
      </c>
      <c r="D28" s="371">
        <v>3</v>
      </c>
      <c r="F28" s="46">
        <v>9</v>
      </c>
      <c r="G28" s="4">
        <v>1</v>
      </c>
      <c r="H28" s="355"/>
    </row>
    <row r="29" spans="1:8" ht="15.75" customHeight="1" thickBot="1">
      <c r="A29" s="27" t="s">
        <v>12</v>
      </c>
      <c r="B29" s="4">
        <v>21</v>
      </c>
      <c r="C29" s="357"/>
      <c r="D29" s="359"/>
      <c r="F29" s="64" t="s">
        <v>52</v>
      </c>
      <c r="G29" s="57">
        <f>SUM(G20:G28)</f>
        <v>17</v>
      </c>
      <c r="H29" s="122">
        <f>H23+H26</f>
        <v>2</v>
      </c>
    </row>
    <row r="30" spans="1:8" ht="15.75" customHeight="1" thickBot="1">
      <c r="A30" s="116" t="s">
        <v>13</v>
      </c>
      <c r="B30" s="30">
        <v>22</v>
      </c>
      <c r="C30" s="115"/>
      <c r="D30" s="372"/>
      <c r="F30" s="73"/>
      <c r="G30" s="73"/>
      <c r="H30" s="112"/>
    </row>
    <row r="31" spans="1:4" ht="16.5" thickBot="1">
      <c r="A31" s="41" t="s">
        <v>52</v>
      </c>
      <c r="B31" s="74">
        <f>SUM(B28:B30)</f>
        <v>67</v>
      </c>
      <c r="C31" s="86"/>
      <c r="D31" s="42"/>
    </row>
    <row r="32" spans="1:9" ht="19.5" customHeight="1">
      <c r="A32" s="36" t="s">
        <v>14</v>
      </c>
      <c r="B32" s="77">
        <v>23</v>
      </c>
      <c r="C32" s="374">
        <f>B35+B36+B37+B38</f>
        <v>84</v>
      </c>
      <c r="D32" s="354">
        <v>2</v>
      </c>
      <c r="F32" s="13"/>
      <c r="G32" s="13" t="s">
        <v>25</v>
      </c>
      <c r="H32" s="31" t="s">
        <v>51</v>
      </c>
      <c r="I32" s="1" t="s">
        <v>71</v>
      </c>
    </row>
    <row r="33" spans="1:8" ht="16.5" thickBot="1">
      <c r="A33" s="27" t="s">
        <v>15</v>
      </c>
      <c r="B33" s="4">
        <v>21</v>
      </c>
      <c r="C33" s="351"/>
      <c r="D33" s="363"/>
      <c r="F33" s="49" t="s">
        <v>32</v>
      </c>
      <c r="G33" s="50">
        <f>B19</f>
        <v>216</v>
      </c>
      <c r="H33" s="50">
        <f>D19</f>
        <v>10</v>
      </c>
    </row>
    <row r="34" spans="1:8" ht="16.5" thickBot="1">
      <c r="A34" s="114" t="s">
        <v>52</v>
      </c>
      <c r="B34" s="86">
        <f>SUM(B32:B33)</f>
        <v>44</v>
      </c>
      <c r="C34" s="86"/>
      <c r="D34" s="42"/>
      <c r="F34" s="49" t="s">
        <v>33</v>
      </c>
      <c r="G34" s="51">
        <f>B40</f>
        <v>335</v>
      </c>
      <c r="H34" s="50">
        <f>D40</f>
        <v>15</v>
      </c>
    </row>
    <row r="35" spans="1:8" ht="15.75">
      <c r="A35" s="36" t="s">
        <v>17</v>
      </c>
      <c r="B35" s="82">
        <v>22</v>
      </c>
      <c r="C35" s="83"/>
      <c r="D35" s="375">
        <v>4</v>
      </c>
      <c r="F35" s="49" t="s">
        <v>34</v>
      </c>
      <c r="G35" s="51">
        <f>B46</f>
        <v>45</v>
      </c>
      <c r="H35" s="51">
        <f>D46</f>
        <v>3</v>
      </c>
    </row>
    <row r="36" spans="1:10" ht="15.75">
      <c r="A36" s="27" t="s">
        <v>18</v>
      </c>
      <c r="B36" s="84">
        <v>23</v>
      </c>
      <c r="C36" s="83"/>
      <c r="D36" s="376"/>
      <c r="F36" s="49" t="s">
        <v>35</v>
      </c>
      <c r="G36" s="51">
        <f>K12</f>
        <v>59</v>
      </c>
      <c r="H36" s="51">
        <f>L12</f>
        <v>8</v>
      </c>
      <c r="J36" s="12"/>
    </row>
    <row r="37" spans="1:10" ht="15.75">
      <c r="A37" s="27" t="s">
        <v>19</v>
      </c>
      <c r="B37" s="82">
        <v>22</v>
      </c>
      <c r="C37" s="90"/>
      <c r="D37" s="376"/>
      <c r="F37" s="49" t="s">
        <v>31</v>
      </c>
      <c r="G37" s="51">
        <f>G29</f>
        <v>17</v>
      </c>
      <c r="H37" s="51">
        <f>H29</f>
        <v>2</v>
      </c>
      <c r="J37" s="12"/>
    </row>
    <row r="38" spans="1:10" ht="16.5" thickBot="1">
      <c r="A38" s="35" t="s">
        <v>75</v>
      </c>
      <c r="B38" s="83">
        <v>17</v>
      </c>
      <c r="C38" s="90"/>
      <c r="D38" s="377"/>
      <c r="F38" s="53" t="s">
        <v>44</v>
      </c>
      <c r="G38" s="53">
        <f>SUM(G33:G37)</f>
        <v>672</v>
      </c>
      <c r="H38" s="54">
        <f>SUM(H33:H37)</f>
        <v>38</v>
      </c>
      <c r="I38" s="12"/>
      <c r="J38" s="12"/>
    </row>
    <row r="39" spans="1:10" ht="16.5" thickBot="1">
      <c r="A39" s="114" t="s">
        <v>52</v>
      </c>
      <c r="B39" s="86">
        <f>SUM(B35:B38)</f>
        <v>84</v>
      </c>
      <c r="C39" s="86"/>
      <c r="D39" s="75"/>
      <c r="I39" s="12"/>
      <c r="J39" s="12"/>
    </row>
    <row r="40" spans="1:10" ht="16.5" thickBot="1">
      <c r="A40" s="59" t="s">
        <v>52</v>
      </c>
      <c r="B40" s="57">
        <f>B23+B27+B31+B34+B39</f>
        <v>335</v>
      </c>
      <c r="C40" s="87"/>
      <c r="D40" s="60">
        <f>D20+D24+D28+D32+D35</f>
        <v>15</v>
      </c>
      <c r="I40" s="12"/>
      <c r="J40" s="12"/>
    </row>
    <row r="41" spans="1:10" ht="16.5" thickBot="1">
      <c r="A41" s="36" t="s">
        <v>20</v>
      </c>
      <c r="B41" s="2">
        <v>17</v>
      </c>
      <c r="C41" s="85"/>
      <c r="D41" s="113">
        <v>1</v>
      </c>
      <c r="I41" s="12"/>
      <c r="J41" s="12"/>
    </row>
    <row r="42" spans="1:10" ht="16.5" customHeight="1" thickBot="1">
      <c r="A42" s="41" t="s">
        <v>52</v>
      </c>
      <c r="B42" s="76">
        <f>SUM(B41)</f>
        <v>17</v>
      </c>
      <c r="C42" s="86"/>
      <c r="D42" s="75"/>
      <c r="I42" s="12"/>
      <c r="J42" s="12"/>
    </row>
    <row r="43" spans="1:10" ht="15.75">
      <c r="A43" s="36" t="s">
        <v>39</v>
      </c>
      <c r="B43" s="77">
        <v>17</v>
      </c>
      <c r="C43" s="85"/>
      <c r="D43" s="366">
        <v>2</v>
      </c>
      <c r="I43" s="12"/>
      <c r="J43" s="12"/>
    </row>
    <row r="44" spans="1:10" ht="16.5" thickBot="1">
      <c r="A44" s="35" t="s">
        <v>40</v>
      </c>
      <c r="B44" s="30">
        <v>11</v>
      </c>
      <c r="C44" s="85"/>
      <c r="D44" s="370"/>
      <c r="H44" s="12"/>
      <c r="I44" s="12"/>
      <c r="J44" s="12"/>
    </row>
    <row r="45" spans="1:10" ht="19.5" customHeight="1" thickBot="1">
      <c r="A45" s="41" t="s">
        <v>52</v>
      </c>
      <c r="B45" s="74">
        <f>SUM(B43:B44)</f>
        <v>28</v>
      </c>
      <c r="C45" s="86"/>
      <c r="D45" s="75"/>
      <c r="F45" s="65" t="s">
        <v>56</v>
      </c>
      <c r="G45" s="66">
        <f>G38/H38</f>
        <v>17.68421052631579</v>
      </c>
      <c r="H45" s="12"/>
      <c r="I45" s="12"/>
      <c r="J45" s="12"/>
    </row>
    <row r="46" spans="1:10" ht="16.5" thickBot="1">
      <c r="A46" s="59" t="s">
        <v>52</v>
      </c>
      <c r="B46" s="57">
        <f>B42+B45</f>
        <v>45</v>
      </c>
      <c r="C46" s="88"/>
      <c r="D46" s="61">
        <f>D41+D43</f>
        <v>3</v>
      </c>
      <c r="F46" s="65" t="s">
        <v>57</v>
      </c>
      <c r="G46" s="66">
        <f>(G38-G37)/(H38-H37)</f>
        <v>18.194444444444443</v>
      </c>
      <c r="H46" s="12"/>
      <c r="I46" s="12"/>
      <c r="J46" s="12"/>
    </row>
    <row r="47" spans="1:10" ht="24" thickBot="1">
      <c r="A47" s="59" t="s">
        <v>52</v>
      </c>
      <c r="B47" s="62">
        <f>B19+B40+B46</f>
        <v>596</v>
      </c>
      <c r="C47" s="89"/>
      <c r="D47" s="63">
        <f>D19+D40+D46</f>
        <v>28</v>
      </c>
      <c r="F47" s="65" t="s">
        <v>58</v>
      </c>
      <c r="G47" s="66">
        <f>B47/D47</f>
        <v>21.285714285714285</v>
      </c>
      <c r="I47" s="12"/>
      <c r="J47" s="12"/>
    </row>
    <row r="48" ht="15">
      <c r="I48" s="12"/>
    </row>
    <row r="49" spans="6:9" ht="15">
      <c r="F49" s="105"/>
      <c r="G49" s="105"/>
      <c r="H49" s="105"/>
      <c r="I49" s="105"/>
    </row>
    <row r="50" spans="6:9" ht="15">
      <c r="F50" s="105"/>
      <c r="G50" s="105"/>
      <c r="H50" s="105"/>
      <c r="I50" s="105"/>
    </row>
    <row r="51" spans="6:9" ht="15">
      <c r="F51" s="105"/>
      <c r="G51" s="105"/>
      <c r="H51" s="105"/>
      <c r="I51" s="105"/>
    </row>
    <row r="52" spans="6:9" ht="15">
      <c r="F52" s="105"/>
      <c r="G52" s="105"/>
      <c r="H52" s="105"/>
      <c r="I52" s="105"/>
    </row>
    <row r="53" spans="1:12" ht="15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</row>
    <row r="54" spans="6:9" ht="15">
      <c r="F54" s="105"/>
      <c r="G54" s="105"/>
      <c r="H54" s="105"/>
      <c r="I54" s="105"/>
    </row>
    <row r="55" spans="6:9" ht="15">
      <c r="F55" s="105"/>
      <c r="G55" s="105"/>
      <c r="H55" s="105"/>
      <c r="I55" s="105"/>
    </row>
    <row r="56" spans="6:9" ht="15">
      <c r="F56" s="105"/>
      <c r="G56" s="105"/>
      <c r="H56" s="105"/>
      <c r="I56" s="105"/>
    </row>
    <row r="57" spans="6:9" ht="15">
      <c r="F57" s="105"/>
      <c r="G57" s="105"/>
      <c r="H57" s="105"/>
      <c r="I57" s="105"/>
    </row>
    <row r="58" spans="6:9" ht="15">
      <c r="F58" s="105"/>
      <c r="G58" s="105"/>
      <c r="H58" s="105"/>
      <c r="I58" s="105"/>
    </row>
    <row r="59" spans="6:9" ht="15">
      <c r="F59" s="105"/>
      <c r="G59" s="105"/>
      <c r="H59" s="105"/>
      <c r="I59" s="105"/>
    </row>
    <row r="60" spans="6:9" ht="15">
      <c r="F60" s="105"/>
      <c r="G60" s="105"/>
      <c r="H60" s="105"/>
      <c r="I60" s="105"/>
    </row>
    <row r="61" spans="6:9" ht="15">
      <c r="F61" s="105"/>
      <c r="G61" s="105"/>
      <c r="H61" s="105"/>
      <c r="I61" s="105"/>
    </row>
  </sheetData>
  <sheetProtection/>
  <mergeCells count="23">
    <mergeCell ref="C32:C33"/>
    <mergeCell ref="D32:D33"/>
    <mergeCell ref="D35:D38"/>
    <mergeCell ref="D43:D44"/>
    <mergeCell ref="A53:L53"/>
    <mergeCell ref="H23:H25"/>
    <mergeCell ref="C24:C26"/>
    <mergeCell ref="D24:D26"/>
    <mergeCell ref="H26:H28"/>
    <mergeCell ref="C28:C29"/>
    <mergeCell ref="D28:D30"/>
    <mergeCell ref="C12:C13"/>
    <mergeCell ref="D12:D13"/>
    <mergeCell ref="C15:C17"/>
    <mergeCell ref="D15:D17"/>
    <mergeCell ref="C20:C22"/>
    <mergeCell ref="D20:D22"/>
    <mergeCell ref="A1:K1"/>
    <mergeCell ref="A2:K2"/>
    <mergeCell ref="C5:C6"/>
    <mergeCell ref="D5:D6"/>
    <mergeCell ref="C8:C9"/>
    <mergeCell ref="D8:D10"/>
  </mergeCells>
  <printOptions/>
  <pageMargins left="0.11811023622047245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0">
      <selection activeCell="B1" sqref="B1:M47"/>
    </sheetView>
  </sheetViews>
  <sheetFormatPr defaultColWidth="9.140625" defaultRowHeight="12.75"/>
  <cols>
    <col min="1" max="1" width="1.8515625" style="1" customWidth="1"/>
    <col min="2" max="2" width="11.8515625" style="1" customWidth="1"/>
    <col min="3" max="3" width="8.57421875" style="2" customWidth="1"/>
    <col min="4" max="4" width="8.57421875" style="2" hidden="1" customWidth="1"/>
    <col min="5" max="5" width="8.00390625" style="1" customWidth="1"/>
    <col min="6" max="6" width="3.140625" style="1" customWidth="1"/>
    <col min="7" max="7" width="17.8515625" style="1" customWidth="1"/>
    <col min="8" max="8" width="7.421875" style="1" customWidth="1"/>
    <col min="9" max="12" width="7.28125" style="1" customWidth="1"/>
    <col min="13" max="13" width="8.28125" style="1" customWidth="1"/>
    <col min="14" max="14" width="5.8515625" style="1" customWidth="1"/>
    <col min="15" max="17" width="9.140625" style="1" customWidth="1"/>
    <col min="18" max="18" width="40.421875" style="1" customWidth="1"/>
    <col min="19" max="16384" width="9.140625" style="1" customWidth="1"/>
  </cols>
  <sheetData>
    <row r="1" spans="2:13" ht="15" customHeight="1">
      <c r="B1" s="356" t="s">
        <v>127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26"/>
    </row>
    <row r="2" spans="2:13" ht="15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26"/>
    </row>
    <row r="3" ht="5.25" customHeight="1"/>
    <row r="4" spans="2:15" s="108" customFormat="1" ht="38.25" customHeight="1">
      <c r="B4" s="40" t="s">
        <v>0</v>
      </c>
      <c r="C4" s="40" t="s">
        <v>1</v>
      </c>
      <c r="D4" s="40"/>
      <c r="E4" s="40" t="s">
        <v>51</v>
      </c>
      <c r="F4" s="107"/>
      <c r="G4" s="40" t="s">
        <v>22</v>
      </c>
      <c r="H4" s="40">
        <v>1</v>
      </c>
      <c r="I4" s="40">
        <v>2</v>
      </c>
      <c r="J4" s="40">
        <v>3</v>
      </c>
      <c r="K4" s="40">
        <v>4</v>
      </c>
      <c r="L4" s="40" t="s">
        <v>55</v>
      </c>
      <c r="M4" s="40" t="s">
        <v>51</v>
      </c>
      <c r="O4" s="108" t="s">
        <v>70</v>
      </c>
    </row>
    <row r="5" spans="2:13" ht="15.75">
      <c r="B5" s="27" t="s">
        <v>99</v>
      </c>
      <c r="C5" s="4">
        <v>25</v>
      </c>
      <c r="D5" s="361">
        <f>C8+C9</f>
        <v>48</v>
      </c>
      <c r="E5" s="363">
        <v>2</v>
      </c>
      <c r="G5" s="79" t="s">
        <v>24</v>
      </c>
      <c r="H5" s="6">
        <v>5</v>
      </c>
      <c r="I5" s="4">
        <v>3</v>
      </c>
      <c r="J5" s="4">
        <v>0</v>
      </c>
      <c r="K5" s="4">
        <v>0</v>
      </c>
      <c r="L5" s="27">
        <f>SUM(H5:K5)</f>
        <v>8</v>
      </c>
      <c r="M5" s="4">
        <v>1</v>
      </c>
    </row>
    <row r="6" spans="2:13" ht="16.5" thickBot="1">
      <c r="B6" s="35" t="s">
        <v>4</v>
      </c>
      <c r="C6" s="30">
        <v>22</v>
      </c>
      <c r="D6" s="365"/>
      <c r="E6" s="353"/>
      <c r="G6" s="79" t="s">
        <v>23</v>
      </c>
      <c r="H6" s="6">
        <v>6</v>
      </c>
      <c r="I6" s="68">
        <v>0</v>
      </c>
      <c r="J6" s="4">
        <v>0</v>
      </c>
      <c r="K6" s="4">
        <v>0</v>
      </c>
      <c r="L6" s="27">
        <f aca="true" t="shared" si="0" ref="L6:L11">SUM(H6:K6)</f>
        <v>6</v>
      </c>
      <c r="M6" s="4">
        <v>1</v>
      </c>
    </row>
    <row r="7" spans="2:18" ht="16.5" thickBot="1">
      <c r="B7" s="41" t="s">
        <v>52</v>
      </c>
      <c r="C7" s="99">
        <f>SUM(C5:C6)</f>
        <v>47</v>
      </c>
      <c r="D7" s="93"/>
      <c r="E7" s="94"/>
      <c r="G7" s="79" t="s">
        <v>26</v>
      </c>
      <c r="H7" s="6">
        <v>4</v>
      </c>
      <c r="I7" s="4">
        <v>4</v>
      </c>
      <c r="J7" s="4">
        <v>0</v>
      </c>
      <c r="K7" s="4">
        <v>0</v>
      </c>
      <c r="L7" s="27">
        <f t="shared" si="0"/>
        <v>8</v>
      </c>
      <c r="M7" s="4">
        <v>1</v>
      </c>
      <c r="R7" s="1" t="s">
        <v>81</v>
      </c>
    </row>
    <row r="8" spans="2:18" ht="26.25">
      <c r="B8" s="36" t="s">
        <v>78</v>
      </c>
      <c r="C8" s="4">
        <v>23</v>
      </c>
      <c r="D8" s="351" t="e">
        <f>#REF!+#REF!</f>
        <v>#REF!</v>
      </c>
      <c r="E8" s="366">
        <v>2</v>
      </c>
      <c r="G8" s="160" t="s">
        <v>110</v>
      </c>
      <c r="H8" s="6">
        <v>4</v>
      </c>
      <c r="I8" s="4">
        <v>6</v>
      </c>
      <c r="J8" s="4">
        <v>0</v>
      </c>
      <c r="K8" s="4">
        <v>0</v>
      </c>
      <c r="L8" s="27">
        <f t="shared" si="0"/>
        <v>10</v>
      </c>
      <c r="M8" s="4">
        <v>1</v>
      </c>
      <c r="R8" s="1" t="s">
        <v>90</v>
      </c>
    </row>
    <row r="9" spans="2:13" ht="32.25" thickBot="1">
      <c r="B9" s="27" t="s">
        <v>106</v>
      </c>
      <c r="C9" s="2">
        <v>25</v>
      </c>
      <c r="D9" s="351"/>
      <c r="E9" s="355"/>
      <c r="G9" s="79" t="s">
        <v>28</v>
      </c>
      <c r="H9" s="6">
        <v>3</v>
      </c>
      <c r="I9" s="4">
        <v>5</v>
      </c>
      <c r="J9" s="4">
        <v>3</v>
      </c>
      <c r="K9" s="4">
        <v>0</v>
      </c>
      <c r="L9" s="27">
        <f t="shared" si="0"/>
        <v>11</v>
      </c>
      <c r="M9" s="4">
        <v>2</v>
      </c>
    </row>
    <row r="10" spans="2:13" ht="16.5" thickBot="1">
      <c r="B10" s="41" t="s">
        <v>52</v>
      </c>
      <c r="C10" s="99">
        <f>SUM(C8:C9)</f>
        <v>48</v>
      </c>
      <c r="D10" s="95"/>
      <c r="E10" s="94"/>
      <c r="G10" s="79" t="s">
        <v>29</v>
      </c>
      <c r="H10" s="6">
        <v>6</v>
      </c>
      <c r="I10" s="4">
        <v>4</v>
      </c>
      <c r="J10" s="68">
        <v>5</v>
      </c>
      <c r="K10" s="4">
        <v>0</v>
      </c>
      <c r="L10" s="27">
        <f t="shared" si="0"/>
        <v>15</v>
      </c>
      <c r="M10" s="4">
        <v>2</v>
      </c>
    </row>
    <row r="11" spans="2:13" ht="16.5" thickBot="1">
      <c r="B11" s="36" t="s">
        <v>65</v>
      </c>
      <c r="C11" s="119">
        <v>20</v>
      </c>
      <c r="D11" s="351">
        <f>C15+C16</f>
        <v>35</v>
      </c>
      <c r="E11" s="354">
        <v>3</v>
      </c>
      <c r="G11" s="80" t="s">
        <v>30</v>
      </c>
      <c r="H11" s="6">
        <v>9</v>
      </c>
      <c r="I11" s="78">
        <v>6</v>
      </c>
      <c r="J11" s="30">
        <v>0</v>
      </c>
      <c r="K11" s="4">
        <v>0</v>
      </c>
      <c r="L11" s="27">
        <f t="shared" si="0"/>
        <v>15</v>
      </c>
      <c r="M11" s="30">
        <v>2</v>
      </c>
    </row>
    <row r="12" spans="2:13" ht="17.25" customHeight="1" thickBot="1">
      <c r="B12" s="35" t="s">
        <v>107</v>
      </c>
      <c r="C12" s="68">
        <v>23</v>
      </c>
      <c r="D12" s="351"/>
      <c r="E12" s="363"/>
      <c r="G12" s="81" t="s">
        <v>54</v>
      </c>
      <c r="H12" s="127">
        <f aca="true" t="shared" si="1" ref="H12:M12">SUM(H5:H11)</f>
        <v>37</v>
      </c>
      <c r="I12" s="127">
        <f t="shared" si="1"/>
        <v>28</v>
      </c>
      <c r="J12" s="127">
        <f t="shared" si="1"/>
        <v>8</v>
      </c>
      <c r="K12" s="127">
        <f t="shared" si="1"/>
        <v>0</v>
      </c>
      <c r="L12" s="117">
        <f t="shared" si="1"/>
        <v>73</v>
      </c>
      <c r="M12" s="117">
        <f t="shared" si="1"/>
        <v>10</v>
      </c>
    </row>
    <row r="13" spans="2:5" ht="17.25" customHeight="1" thickBot="1">
      <c r="B13" s="35" t="s">
        <v>101</v>
      </c>
      <c r="C13" s="110">
        <v>21</v>
      </c>
      <c r="D13" s="85"/>
      <c r="E13" s="353"/>
    </row>
    <row r="14" spans="2:13" ht="16.5" thickBot="1">
      <c r="B14" s="69" t="s">
        <v>52</v>
      </c>
      <c r="C14" s="154">
        <f>SUM(C11:C13)</f>
        <v>64</v>
      </c>
      <c r="D14" s="95"/>
      <c r="E14" s="94"/>
      <c r="K14" s="348"/>
      <c r="L14" s="348"/>
      <c r="M14" s="348"/>
    </row>
    <row r="15" spans="2:14" ht="15.75" customHeight="1">
      <c r="B15" s="36" t="s">
        <v>5</v>
      </c>
      <c r="C15" s="77">
        <v>18</v>
      </c>
      <c r="D15" s="360">
        <f>C20+C21+C22</f>
        <v>59</v>
      </c>
      <c r="E15" s="355">
        <v>3</v>
      </c>
      <c r="K15" s="348"/>
      <c r="L15" s="348"/>
      <c r="M15" s="348"/>
      <c r="N15" s="71"/>
    </row>
    <row r="16" spans="2:14" ht="15.75">
      <c r="B16" s="70" t="s">
        <v>6</v>
      </c>
      <c r="C16" s="4">
        <v>17</v>
      </c>
      <c r="D16" s="361"/>
      <c r="E16" s="355"/>
      <c r="K16" s="348"/>
      <c r="L16" s="348"/>
      <c r="M16" s="348"/>
      <c r="N16" s="71"/>
    </row>
    <row r="17" spans="2:14" ht="16.5" thickBot="1">
      <c r="B17" s="120" t="s">
        <v>69</v>
      </c>
      <c r="C17" s="78">
        <v>22</v>
      </c>
      <c r="D17" s="78"/>
      <c r="E17" s="355"/>
      <c r="K17" s="348"/>
      <c r="L17" s="348"/>
      <c r="M17" s="348"/>
      <c r="N17" s="71"/>
    </row>
    <row r="18" spans="2:14" ht="16.5" thickBot="1">
      <c r="B18" s="148" t="s">
        <v>52</v>
      </c>
      <c r="C18" s="147">
        <f>SUM(C15:C17)</f>
        <v>57</v>
      </c>
      <c r="D18" s="149"/>
      <c r="E18" s="150"/>
      <c r="N18" s="71"/>
    </row>
    <row r="19" spans="2:14" ht="26.25" thickBot="1">
      <c r="B19" s="155" t="s">
        <v>52</v>
      </c>
      <c r="C19" s="57">
        <f>C7+C10+C14+C18</f>
        <v>216</v>
      </c>
      <c r="D19" s="57"/>
      <c r="E19" s="60">
        <f>E5+E8+E11+E15</f>
        <v>10</v>
      </c>
      <c r="G19" s="130" t="s">
        <v>86</v>
      </c>
      <c r="H19" s="131" t="s">
        <v>50</v>
      </c>
      <c r="I19" s="132" t="s">
        <v>51</v>
      </c>
      <c r="N19" s="71"/>
    </row>
    <row r="20" spans="2:14" ht="15.75">
      <c r="B20" s="36" t="s">
        <v>7</v>
      </c>
      <c r="C20" s="85">
        <v>20</v>
      </c>
      <c r="D20" s="351">
        <f>C24+C25+C26</f>
        <v>70</v>
      </c>
      <c r="E20" s="355">
        <v>3</v>
      </c>
      <c r="G20" s="129" t="s">
        <v>95</v>
      </c>
      <c r="H20" s="119">
        <v>2</v>
      </c>
      <c r="I20" s="33"/>
      <c r="J20" s="71"/>
      <c r="K20" s="71"/>
      <c r="L20" s="71"/>
      <c r="M20" s="71"/>
      <c r="N20" s="71"/>
    </row>
    <row r="21" spans="2:14" ht="15.75">
      <c r="B21" s="27" t="s">
        <v>8</v>
      </c>
      <c r="C21" s="4">
        <v>20</v>
      </c>
      <c r="D21" s="351"/>
      <c r="E21" s="355"/>
      <c r="G21" s="102" t="s">
        <v>96</v>
      </c>
      <c r="H21" s="68">
        <v>1</v>
      </c>
      <c r="I21" s="6"/>
      <c r="J21" s="71"/>
      <c r="K21" s="71"/>
      <c r="L21" s="71"/>
      <c r="M21" s="71"/>
      <c r="N21" s="71"/>
    </row>
    <row r="22" spans="2:14" ht="16.5" thickBot="1">
      <c r="B22" s="35" t="s">
        <v>37</v>
      </c>
      <c r="C22" s="2">
        <v>19</v>
      </c>
      <c r="D22" s="351"/>
      <c r="E22" s="355"/>
      <c r="G22" s="102" t="s">
        <v>97</v>
      </c>
      <c r="H22" s="4">
        <v>1</v>
      </c>
      <c r="I22" s="6"/>
      <c r="J22" s="71"/>
      <c r="K22" s="71"/>
      <c r="L22" s="71"/>
      <c r="M22" s="71"/>
      <c r="N22" s="71"/>
    </row>
    <row r="23" spans="2:14" ht="16.5" thickBot="1">
      <c r="B23" s="69" t="s">
        <v>52</v>
      </c>
      <c r="C23" s="154">
        <f>SUM(C20:C22)</f>
        <v>59</v>
      </c>
      <c r="D23" s="86"/>
      <c r="E23" s="42"/>
      <c r="G23" s="128" t="s">
        <v>111</v>
      </c>
      <c r="H23" s="4">
        <v>0</v>
      </c>
      <c r="I23" s="4"/>
      <c r="J23" s="71"/>
      <c r="K23" s="71"/>
      <c r="L23" s="71"/>
      <c r="M23" s="71"/>
      <c r="N23" s="71"/>
    </row>
    <row r="24" spans="2:14" ht="16.5" thickBot="1">
      <c r="B24" s="36" t="s">
        <v>9</v>
      </c>
      <c r="C24" s="96">
        <v>20</v>
      </c>
      <c r="D24" s="351">
        <f>C28+C29+C30</f>
        <v>63</v>
      </c>
      <c r="E24" s="355">
        <v>3</v>
      </c>
      <c r="G24" s="133" t="s">
        <v>98</v>
      </c>
      <c r="H24" s="30">
        <v>1</v>
      </c>
      <c r="I24" s="30"/>
      <c r="J24" s="71"/>
      <c r="K24" s="364" t="s">
        <v>82</v>
      </c>
      <c r="L24" s="364"/>
      <c r="M24" s="364"/>
      <c r="N24" s="71"/>
    </row>
    <row r="25" spans="2:9" ht="16.5" thickBot="1">
      <c r="B25" s="27" t="s">
        <v>10</v>
      </c>
      <c r="C25" s="84">
        <v>26</v>
      </c>
      <c r="D25" s="351"/>
      <c r="E25" s="355"/>
      <c r="G25" s="137" t="s">
        <v>87</v>
      </c>
      <c r="H25" s="138">
        <f>SUM(H20:H24)</f>
        <v>5</v>
      </c>
      <c r="I25" s="139"/>
    </row>
    <row r="26" spans="2:13" ht="16.5" customHeight="1" thickBot="1">
      <c r="B26" s="35" t="s">
        <v>67</v>
      </c>
      <c r="C26" s="90">
        <v>24</v>
      </c>
      <c r="D26" s="351"/>
      <c r="E26" s="355"/>
      <c r="G26" s="135" t="s">
        <v>53</v>
      </c>
      <c r="H26" s="136" t="s">
        <v>50</v>
      </c>
      <c r="I26" s="134" t="s">
        <v>51</v>
      </c>
      <c r="K26" s="348" t="s">
        <v>89</v>
      </c>
      <c r="L26" s="348"/>
      <c r="M26" s="348"/>
    </row>
    <row r="27" spans="2:13" ht="16.5" thickBot="1">
      <c r="B27" s="69" t="s">
        <v>52</v>
      </c>
      <c r="C27" s="154">
        <f>SUM(C24:C26)</f>
        <v>70</v>
      </c>
      <c r="D27" s="154"/>
      <c r="E27" s="34"/>
      <c r="G27" s="129">
        <v>4</v>
      </c>
      <c r="H27" s="77">
        <v>4</v>
      </c>
      <c r="I27" s="125">
        <v>1</v>
      </c>
      <c r="K27" s="348"/>
      <c r="L27" s="348"/>
      <c r="M27" s="348"/>
    </row>
    <row r="28" spans="2:13" ht="16.5" customHeight="1">
      <c r="B28" s="36" t="s">
        <v>11</v>
      </c>
      <c r="C28" s="77">
        <v>21</v>
      </c>
      <c r="D28" s="351">
        <f>C32+C33</f>
        <v>39</v>
      </c>
      <c r="E28" s="359">
        <v>3</v>
      </c>
      <c r="G28" s="111" t="s">
        <v>103</v>
      </c>
      <c r="H28" s="68">
        <v>3</v>
      </c>
      <c r="I28" s="125"/>
      <c r="K28" s="348" t="s">
        <v>83</v>
      </c>
      <c r="L28" s="348"/>
      <c r="M28" s="348"/>
    </row>
    <row r="29" spans="2:13" ht="15.75" customHeight="1" thickBot="1">
      <c r="B29" s="27" t="s">
        <v>12</v>
      </c>
      <c r="C29" s="4">
        <v>21</v>
      </c>
      <c r="D29" s="357"/>
      <c r="E29" s="359"/>
      <c r="G29" s="45">
        <v>6</v>
      </c>
      <c r="H29" s="68">
        <v>2</v>
      </c>
      <c r="I29" s="126"/>
      <c r="K29" s="348" t="s">
        <v>84</v>
      </c>
      <c r="L29" s="348"/>
      <c r="M29" s="348"/>
    </row>
    <row r="30" spans="2:13" ht="15.75" customHeight="1" thickBot="1">
      <c r="B30" s="35" t="s">
        <v>13</v>
      </c>
      <c r="C30" s="30">
        <v>21</v>
      </c>
      <c r="D30" s="90"/>
      <c r="E30" s="359"/>
      <c r="G30" s="45">
        <v>7</v>
      </c>
      <c r="H30" s="68">
        <v>4</v>
      </c>
      <c r="I30" s="67">
        <v>1</v>
      </c>
      <c r="K30" s="348" t="s">
        <v>85</v>
      </c>
      <c r="L30" s="348"/>
      <c r="M30" s="348"/>
    </row>
    <row r="31" spans="2:9" ht="16.5" thickBot="1">
      <c r="B31" s="69" t="s">
        <v>52</v>
      </c>
      <c r="C31" s="154">
        <f>SUM(C28:C30)</f>
        <v>63</v>
      </c>
      <c r="D31" s="154"/>
      <c r="E31" s="34"/>
      <c r="G31" s="45">
        <v>8</v>
      </c>
      <c r="H31" s="4">
        <v>5</v>
      </c>
      <c r="I31" s="123"/>
    </row>
    <row r="32" spans="2:13" ht="19.5" customHeight="1" thickBot="1">
      <c r="B32" s="36" t="s">
        <v>14</v>
      </c>
      <c r="C32" s="77">
        <v>23</v>
      </c>
      <c r="D32" s="358" t="e">
        <f>C36+C37+#REF!+#REF!</f>
        <v>#REF!</v>
      </c>
      <c r="E32" s="354">
        <v>3</v>
      </c>
      <c r="G32" s="46">
        <v>9</v>
      </c>
      <c r="H32" s="4">
        <v>1</v>
      </c>
      <c r="I32" s="124"/>
      <c r="J32" s="1" t="s">
        <v>71</v>
      </c>
      <c r="K32" s="362" t="s">
        <v>108</v>
      </c>
      <c r="L32" s="362"/>
      <c r="M32" s="362"/>
    </row>
    <row r="33" spans="2:13" ht="16.5" thickBot="1">
      <c r="B33" s="27" t="s">
        <v>15</v>
      </c>
      <c r="C33" s="4">
        <v>16</v>
      </c>
      <c r="D33" s="358"/>
      <c r="E33" s="363"/>
      <c r="G33" s="64" t="s">
        <v>52</v>
      </c>
      <c r="H33" s="57">
        <f>SUM(H27:H32)</f>
        <v>19</v>
      </c>
      <c r="I33" s="122">
        <f>I27+I30</f>
        <v>2</v>
      </c>
      <c r="K33" s="362"/>
      <c r="L33" s="362"/>
      <c r="M33" s="362"/>
    </row>
    <row r="34" spans="2:13" ht="16.5" thickBot="1">
      <c r="B34" s="35" t="s">
        <v>16</v>
      </c>
      <c r="C34" s="30">
        <v>22</v>
      </c>
      <c r="D34" s="90"/>
      <c r="E34" s="353"/>
      <c r="K34" s="362"/>
      <c r="L34" s="362"/>
      <c r="M34" s="362"/>
    </row>
    <row r="35" spans="2:9" ht="24" thickBot="1">
      <c r="B35" s="69" t="s">
        <v>52</v>
      </c>
      <c r="C35" s="154">
        <f>SUM(C32:C34)</f>
        <v>61</v>
      </c>
      <c r="D35" s="86"/>
      <c r="E35" s="42"/>
      <c r="G35" s="142" t="s">
        <v>72</v>
      </c>
      <c r="H35" s="143" t="s">
        <v>25</v>
      </c>
      <c r="I35" s="144" t="s">
        <v>51</v>
      </c>
    </row>
    <row r="36" spans="2:9" ht="15.75">
      <c r="B36" s="36" t="s">
        <v>17</v>
      </c>
      <c r="C36" s="77">
        <v>21</v>
      </c>
      <c r="D36" s="77"/>
      <c r="E36" s="354">
        <v>2</v>
      </c>
      <c r="G36" s="140" t="s">
        <v>32</v>
      </c>
      <c r="H36" s="141">
        <f>C19</f>
        <v>216</v>
      </c>
      <c r="I36" s="141">
        <f>E19</f>
        <v>10</v>
      </c>
    </row>
    <row r="37" spans="2:11" ht="16.5" thickBot="1">
      <c r="B37" s="35" t="s">
        <v>18</v>
      </c>
      <c r="C37" s="30">
        <v>22</v>
      </c>
      <c r="D37" s="30"/>
      <c r="E37" s="353"/>
      <c r="G37" s="49" t="s">
        <v>33</v>
      </c>
      <c r="H37" s="51">
        <f>C39</f>
        <v>296</v>
      </c>
      <c r="I37" s="50">
        <f>E39</f>
        <v>14</v>
      </c>
      <c r="K37" s="12"/>
    </row>
    <row r="38" spans="2:11" ht="16.5" thickBot="1">
      <c r="B38" s="69" t="s">
        <v>52</v>
      </c>
      <c r="C38" s="154">
        <f>SUM(C36:C37)</f>
        <v>43</v>
      </c>
      <c r="D38" s="86"/>
      <c r="E38" s="75"/>
      <c r="G38" s="49" t="s">
        <v>34</v>
      </c>
      <c r="H38" s="51">
        <f>C46</f>
        <v>71</v>
      </c>
      <c r="I38" s="51">
        <f>E46</f>
        <v>4</v>
      </c>
      <c r="J38" s="12"/>
      <c r="K38" s="12"/>
    </row>
    <row r="39" spans="2:11" ht="16.5" thickBot="1">
      <c r="B39" s="151" t="s">
        <v>52</v>
      </c>
      <c r="C39" s="152">
        <f>C23+C27+C31+C35+C38</f>
        <v>296</v>
      </c>
      <c r="D39" s="88"/>
      <c r="E39" s="61">
        <f>E20+E24+E28+E32+E36</f>
        <v>14</v>
      </c>
      <c r="G39" s="49" t="s">
        <v>35</v>
      </c>
      <c r="H39" s="51">
        <f>L12</f>
        <v>73</v>
      </c>
      <c r="I39" s="51">
        <f>M12</f>
        <v>10</v>
      </c>
      <c r="J39" s="12"/>
      <c r="K39" s="12"/>
    </row>
    <row r="40" spans="2:11" ht="15.75">
      <c r="B40" s="36" t="s">
        <v>20</v>
      </c>
      <c r="C40" s="119">
        <v>19</v>
      </c>
      <c r="D40" s="77"/>
      <c r="E40" s="379">
        <v>3</v>
      </c>
      <c r="G40" s="49" t="s">
        <v>31</v>
      </c>
      <c r="H40" s="51">
        <f>H33</f>
        <v>19</v>
      </c>
      <c r="I40" s="51">
        <f>I33</f>
        <v>2</v>
      </c>
      <c r="J40" s="12"/>
      <c r="K40" s="12"/>
    </row>
    <row r="41" spans="2:11" ht="15.75">
      <c r="B41" s="35" t="s">
        <v>21</v>
      </c>
      <c r="C41" s="30">
        <v>18</v>
      </c>
      <c r="D41" s="30"/>
      <c r="E41" s="380"/>
      <c r="G41" s="145" t="s">
        <v>88</v>
      </c>
      <c r="H41" s="35"/>
      <c r="I41" s="35"/>
      <c r="J41" s="12"/>
      <c r="K41" s="12"/>
    </row>
    <row r="42" spans="2:11" ht="16.5" thickBot="1">
      <c r="B42" s="35" t="s">
        <v>109</v>
      </c>
      <c r="C42" s="85">
        <v>17</v>
      </c>
      <c r="D42" s="90"/>
      <c r="E42" s="381"/>
      <c r="G42" s="158"/>
      <c r="H42" s="153"/>
      <c r="I42" s="159"/>
      <c r="J42" s="12"/>
      <c r="K42" s="12"/>
    </row>
    <row r="43" spans="2:11" ht="16.5" customHeight="1" thickBot="1">
      <c r="B43" s="69" t="s">
        <v>52</v>
      </c>
      <c r="C43" s="154">
        <f>SUM(C40:C42)</f>
        <v>54</v>
      </c>
      <c r="D43" s="86"/>
      <c r="E43" s="75"/>
      <c r="G43" s="64" t="s">
        <v>44</v>
      </c>
      <c r="H43" s="57">
        <f>SUM(H36:H41)</f>
        <v>675</v>
      </c>
      <c r="I43" s="146">
        <f>SUM(I36:I40)</f>
        <v>40</v>
      </c>
      <c r="J43" s="12"/>
      <c r="K43" s="12"/>
    </row>
    <row r="44" spans="2:11" ht="16.5" thickBot="1">
      <c r="B44" s="153" t="s">
        <v>39</v>
      </c>
      <c r="C44" s="85">
        <v>17</v>
      </c>
      <c r="D44" s="85"/>
      <c r="E44" s="123">
        <v>1</v>
      </c>
      <c r="J44" s="12"/>
      <c r="K44" s="12"/>
    </row>
    <row r="45" spans="2:11" ht="19.5" customHeight="1" thickBot="1">
      <c r="B45" s="69" t="s">
        <v>52</v>
      </c>
      <c r="C45" s="154">
        <f>SUM(C44:C44)</f>
        <v>17</v>
      </c>
      <c r="D45" s="86"/>
      <c r="E45" s="75"/>
      <c r="G45" s="65" t="s">
        <v>56</v>
      </c>
      <c r="H45" s="66">
        <f>H43/I43</f>
        <v>16.875</v>
      </c>
      <c r="I45" s="12"/>
      <c r="J45" s="12"/>
      <c r="K45" s="12"/>
    </row>
    <row r="46" spans="2:11" ht="16.5" thickBot="1">
      <c r="B46" s="151" t="s">
        <v>52</v>
      </c>
      <c r="C46" s="152">
        <f>C43+C45</f>
        <v>71</v>
      </c>
      <c r="D46" s="88"/>
      <c r="E46" s="61">
        <f>E40+E44</f>
        <v>4</v>
      </c>
      <c r="G46" s="65" t="s">
        <v>57</v>
      </c>
      <c r="H46" s="66">
        <f>(H43-H40)/(I43-I40)</f>
        <v>17.263157894736842</v>
      </c>
      <c r="I46" s="12"/>
      <c r="J46" s="12"/>
      <c r="K46" s="12"/>
    </row>
    <row r="47" spans="2:11" ht="18.75" thickBot="1">
      <c r="B47" s="59" t="s">
        <v>52</v>
      </c>
      <c r="C47" s="62">
        <f>C19+C39+C46</f>
        <v>583</v>
      </c>
      <c r="D47" s="89"/>
      <c r="E47" s="63">
        <f>E19+E39+E46</f>
        <v>28</v>
      </c>
      <c r="G47" s="65" t="s">
        <v>58</v>
      </c>
      <c r="H47" s="66">
        <f>C47/E47</f>
        <v>20.821428571428573</v>
      </c>
      <c r="J47" s="12"/>
      <c r="K47" s="12"/>
    </row>
    <row r="48" ht="15">
      <c r="J48" s="12"/>
    </row>
    <row r="49" spans="7:10" ht="15">
      <c r="G49" s="105"/>
      <c r="H49" s="105"/>
      <c r="I49" s="105"/>
      <c r="J49" s="105"/>
    </row>
    <row r="50" spans="7:10" ht="15">
      <c r="G50" s="105"/>
      <c r="H50" s="105"/>
      <c r="I50" s="105"/>
      <c r="J50" s="105"/>
    </row>
    <row r="51" spans="7:10" ht="15">
      <c r="G51" s="105"/>
      <c r="H51" s="105"/>
      <c r="I51" s="105"/>
      <c r="J51" s="105"/>
    </row>
    <row r="52" spans="7:10" ht="15">
      <c r="G52" s="105"/>
      <c r="H52" s="105"/>
      <c r="I52" s="105"/>
      <c r="J52" s="105"/>
    </row>
    <row r="53" spans="1:13" ht="15">
      <c r="A53" s="362" t="s">
        <v>74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</row>
    <row r="54" spans="7:10" ht="15">
      <c r="G54" s="105"/>
      <c r="H54" s="105"/>
      <c r="I54" s="105"/>
      <c r="J54" s="105"/>
    </row>
    <row r="55" spans="7:10" ht="15">
      <c r="G55" s="105"/>
      <c r="H55" s="105"/>
      <c r="I55" s="105"/>
      <c r="J55" s="105"/>
    </row>
    <row r="56" spans="7:10" ht="15">
      <c r="G56" s="105"/>
      <c r="H56" s="105"/>
      <c r="I56" s="105"/>
      <c r="J56" s="105"/>
    </row>
    <row r="57" spans="7:10" ht="15">
      <c r="G57" s="105"/>
      <c r="H57" s="105"/>
      <c r="I57" s="105"/>
      <c r="J57" s="105"/>
    </row>
    <row r="58" spans="7:10" ht="15">
      <c r="G58" s="105"/>
      <c r="H58" s="105"/>
      <c r="I58" s="105"/>
      <c r="J58" s="105"/>
    </row>
    <row r="59" spans="7:10" ht="15">
      <c r="G59" s="105"/>
      <c r="H59" s="105"/>
      <c r="I59" s="105"/>
      <c r="J59" s="105"/>
    </row>
    <row r="60" spans="7:10" ht="15">
      <c r="G60" s="105"/>
      <c r="H60" s="105"/>
      <c r="I60" s="105"/>
      <c r="J60" s="105"/>
    </row>
    <row r="61" spans="7:10" ht="15">
      <c r="G61" s="105"/>
      <c r="H61" s="105"/>
      <c r="I61" s="105"/>
      <c r="J61" s="105"/>
    </row>
  </sheetData>
  <sheetProtection/>
  <mergeCells count="31">
    <mergeCell ref="B1:L1"/>
    <mergeCell ref="B2:L2"/>
    <mergeCell ref="D5:D6"/>
    <mergeCell ref="E5:E6"/>
    <mergeCell ref="D8:D9"/>
    <mergeCell ref="E8:E9"/>
    <mergeCell ref="D11:D12"/>
    <mergeCell ref="E11:E13"/>
    <mergeCell ref="K14:M14"/>
    <mergeCell ref="D15:D16"/>
    <mergeCell ref="E15:E17"/>
    <mergeCell ref="K15:M15"/>
    <mergeCell ref="K16:M16"/>
    <mergeCell ref="K17:M17"/>
    <mergeCell ref="E32:E34"/>
    <mergeCell ref="D20:D22"/>
    <mergeCell ref="E20:E22"/>
    <mergeCell ref="D24:D26"/>
    <mergeCell ref="E24:E26"/>
    <mergeCell ref="K24:M24"/>
    <mergeCell ref="K26:M27"/>
    <mergeCell ref="E36:E37"/>
    <mergeCell ref="A53:M53"/>
    <mergeCell ref="E40:E42"/>
    <mergeCell ref="K32:M34"/>
    <mergeCell ref="D28:D29"/>
    <mergeCell ref="E28:E30"/>
    <mergeCell ref="K28:M28"/>
    <mergeCell ref="K29:M29"/>
    <mergeCell ref="K30:M30"/>
    <mergeCell ref="D32:D33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11.8515625" style="1" customWidth="1"/>
    <col min="2" max="2" width="8.57421875" style="2" customWidth="1"/>
    <col min="3" max="3" width="8.57421875" style="2" hidden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5" width="9.140625" style="1" customWidth="1"/>
    <col min="16" max="16" width="40.421875" style="1" customWidth="1"/>
    <col min="17" max="16384" width="9.140625" style="1" customWidth="1"/>
  </cols>
  <sheetData>
    <row r="1" spans="1:12" ht="15" customHeight="1">
      <c r="A1" s="356" t="s">
        <v>126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1:12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3" ht="5.25" customHeight="1"/>
    <row r="4" spans="1:12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40">
        <v>3</v>
      </c>
      <c r="J4" s="40">
        <v>4</v>
      </c>
      <c r="K4" s="40" t="s">
        <v>55</v>
      </c>
      <c r="L4" s="40" t="s">
        <v>51</v>
      </c>
    </row>
    <row r="5" spans="1:12" ht="15.75">
      <c r="A5" s="27" t="s">
        <v>3</v>
      </c>
      <c r="B5" s="4">
        <v>21</v>
      </c>
      <c r="C5" s="361">
        <f>B8+B9</f>
        <v>47</v>
      </c>
      <c r="D5" s="363">
        <v>2</v>
      </c>
      <c r="F5" s="79" t="s">
        <v>24</v>
      </c>
      <c r="G5" s="6">
        <v>6</v>
      </c>
      <c r="H5" s="6">
        <v>5</v>
      </c>
      <c r="I5" s="4">
        <v>0</v>
      </c>
      <c r="J5" s="4">
        <v>0</v>
      </c>
      <c r="K5" s="27">
        <f>SUM(G5:J5)</f>
        <v>11</v>
      </c>
      <c r="L5" s="4">
        <v>2</v>
      </c>
    </row>
    <row r="6" spans="1:12" ht="16.5" thickBot="1">
      <c r="A6" s="35" t="s">
        <v>4</v>
      </c>
      <c r="B6" s="30">
        <v>22</v>
      </c>
      <c r="C6" s="365"/>
      <c r="D6" s="353"/>
      <c r="F6" s="79" t="s">
        <v>23</v>
      </c>
      <c r="G6" s="6">
        <v>0</v>
      </c>
      <c r="H6" s="6">
        <v>6</v>
      </c>
      <c r="I6" s="68">
        <v>0</v>
      </c>
      <c r="J6" s="4">
        <v>0</v>
      </c>
      <c r="K6" s="27">
        <f aca="true" t="shared" si="0" ref="K6:K11">SUM(G6:J6)</f>
        <v>6</v>
      </c>
      <c r="L6" s="4">
        <v>1</v>
      </c>
    </row>
    <row r="7" spans="1:12" ht="16.5" thickBot="1">
      <c r="A7" s="41" t="s">
        <v>52</v>
      </c>
      <c r="B7" s="99">
        <f>SUM(B5:B6)</f>
        <v>43</v>
      </c>
      <c r="C7" s="93"/>
      <c r="D7" s="94"/>
      <c r="F7" s="79" t="s">
        <v>26</v>
      </c>
      <c r="G7" s="6">
        <v>8</v>
      </c>
      <c r="H7" s="6">
        <v>5</v>
      </c>
      <c r="I7" s="4">
        <v>0</v>
      </c>
      <c r="J7" s="4">
        <v>0</v>
      </c>
      <c r="K7" s="27">
        <f t="shared" si="0"/>
        <v>13</v>
      </c>
      <c r="L7" s="4">
        <v>2</v>
      </c>
    </row>
    <row r="8" spans="1:12" ht="15.75">
      <c r="A8" s="36" t="s">
        <v>78</v>
      </c>
      <c r="B8" s="4">
        <v>24</v>
      </c>
      <c r="C8" s="351" t="e">
        <f>#REF!+#REF!</f>
        <v>#REF!</v>
      </c>
      <c r="D8" s="366">
        <v>2</v>
      </c>
      <c r="F8" s="160" t="s">
        <v>27</v>
      </c>
      <c r="G8" s="6">
        <v>0</v>
      </c>
      <c r="H8" s="6">
        <v>2</v>
      </c>
      <c r="I8" s="4">
        <v>3</v>
      </c>
      <c r="J8" s="4">
        <v>0</v>
      </c>
      <c r="K8" s="27">
        <f t="shared" si="0"/>
        <v>5</v>
      </c>
      <c r="L8" s="4">
        <v>1</v>
      </c>
    </row>
    <row r="9" spans="1:12" ht="16.5" thickBot="1">
      <c r="A9" s="27" t="s">
        <v>42</v>
      </c>
      <c r="B9" s="2">
        <v>23</v>
      </c>
      <c r="C9" s="351"/>
      <c r="D9" s="355"/>
      <c r="F9" s="79" t="s">
        <v>28</v>
      </c>
      <c r="G9" s="6">
        <v>4</v>
      </c>
      <c r="H9" s="6">
        <v>3</v>
      </c>
      <c r="I9" s="4">
        <v>5</v>
      </c>
      <c r="J9" s="4">
        <v>0</v>
      </c>
      <c r="K9" s="27">
        <f t="shared" si="0"/>
        <v>12</v>
      </c>
      <c r="L9" s="4">
        <v>2</v>
      </c>
    </row>
    <row r="10" spans="1:12" ht="16.5" thickBot="1">
      <c r="A10" s="41" t="s">
        <v>52</v>
      </c>
      <c r="B10" s="99">
        <f>SUM(B8:B9)</f>
        <v>47</v>
      </c>
      <c r="C10" s="95"/>
      <c r="D10" s="94"/>
      <c r="F10" s="79" t="s">
        <v>29</v>
      </c>
      <c r="G10" s="6">
        <v>5</v>
      </c>
      <c r="H10" s="6">
        <v>5</v>
      </c>
      <c r="I10" s="4">
        <v>2</v>
      </c>
      <c r="J10" s="68">
        <v>0</v>
      </c>
      <c r="K10" s="27">
        <f t="shared" si="0"/>
        <v>12</v>
      </c>
      <c r="L10" s="4">
        <v>2</v>
      </c>
    </row>
    <row r="11" spans="1:12" ht="16.5" thickBot="1">
      <c r="A11" s="36" t="s">
        <v>65</v>
      </c>
      <c r="B11" s="119">
        <v>23</v>
      </c>
      <c r="C11" s="351">
        <f>B15+B16</f>
        <v>46</v>
      </c>
      <c r="D11" s="354">
        <v>3</v>
      </c>
      <c r="F11" s="80" t="s">
        <v>30</v>
      </c>
      <c r="G11" s="6">
        <v>6</v>
      </c>
      <c r="H11" s="6">
        <v>9</v>
      </c>
      <c r="I11" s="78">
        <v>0</v>
      </c>
      <c r="J11" s="30">
        <v>0</v>
      </c>
      <c r="K11" s="27">
        <f t="shared" si="0"/>
        <v>15</v>
      </c>
      <c r="L11" s="30">
        <v>2</v>
      </c>
    </row>
    <row r="12" spans="1:12" ht="17.25" customHeight="1" thickBot="1">
      <c r="A12" s="35" t="s">
        <v>107</v>
      </c>
      <c r="B12" s="68">
        <v>24</v>
      </c>
      <c r="C12" s="351"/>
      <c r="D12" s="363"/>
      <c r="F12" s="81" t="s">
        <v>54</v>
      </c>
      <c r="G12" s="127">
        <f aca="true" t="shared" si="1" ref="G12:L12">SUM(G5:G11)</f>
        <v>29</v>
      </c>
      <c r="H12" s="127">
        <f t="shared" si="1"/>
        <v>35</v>
      </c>
      <c r="I12" s="127">
        <f t="shared" si="1"/>
        <v>10</v>
      </c>
      <c r="J12" s="127">
        <f t="shared" si="1"/>
        <v>0</v>
      </c>
      <c r="K12" s="117">
        <f t="shared" si="1"/>
        <v>74</v>
      </c>
      <c r="L12" s="117">
        <f t="shared" si="1"/>
        <v>12</v>
      </c>
    </row>
    <row r="13" spans="1:4" ht="17.25" customHeight="1" thickBot="1">
      <c r="A13" s="35" t="s">
        <v>112</v>
      </c>
      <c r="B13" s="110">
        <v>18</v>
      </c>
      <c r="C13" s="85"/>
      <c r="D13" s="353"/>
    </row>
    <row r="14" spans="1:12" ht="26.25" thickBot="1">
      <c r="A14" s="69" t="s">
        <v>52</v>
      </c>
      <c r="B14" s="154">
        <f>SUM(B11:B13)</f>
        <v>65</v>
      </c>
      <c r="C14" s="95"/>
      <c r="D14" s="94"/>
      <c r="F14" s="130" t="s">
        <v>86</v>
      </c>
      <c r="G14" s="131" t="s">
        <v>50</v>
      </c>
      <c r="H14" s="132" t="s">
        <v>51</v>
      </c>
      <c r="J14" s="348"/>
      <c r="K14" s="348"/>
      <c r="L14" s="348"/>
    </row>
    <row r="15" spans="1:13" ht="15.75" customHeight="1">
      <c r="A15" s="36" t="s">
        <v>5</v>
      </c>
      <c r="B15" s="77">
        <v>22</v>
      </c>
      <c r="C15" s="360">
        <f>B20+B21+B22</f>
        <v>60</v>
      </c>
      <c r="D15" s="355">
        <v>3</v>
      </c>
      <c r="F15" s="129" t="s">
        <v>95</v>
      </c>
      <c r="G15" s="77">
        <v>0</v>
      </c>
      <c r="H15" s="33"/>
      <c r="J15" s="362"/>
      <c r="K15" s="362"/>
      <c r="L15" s="362"/>
      <c r="M15" s="71"/>
    </row>
    <row r="16" spans="1:13" ht="15.75">
      <c r="A16" s="70" t="s">
        <v>6</v>
      </c>
      <c r="B16" s="4">
        <v>24</v>
      </c>
      <c r="C16" s="361"/>
      <c r="D16" s="355"/>
      <c r="F16" s="102" t="s">
        <v>124</v>
      </c>
      <c r="G16" s="68">
        <v>2</v>
      </c>
      <c r="H16" s="6"/>
      <c r="J16" s="362"/>
      <c r="K16" s="362"/>
      <c r="L16" s="362"/>
      <c r="M16" s="71"/>
    </row>
    <row r="17" spans="1:13" ht="16.5" thickBot="1">
      <c r="A17" s="120" t="s">
        <v>69</v>
      </c>
      <c r="B17" s="78">
        <v>23</v>
      </c>
      <c r="C17" s="78"/>
      <c r="D17" s="355"/>
      <c r="F17" s="102" t="s">
        <v>125</v>
      </c>
      <c r="G17" s="68">
        <v>1</v>
      </c>
      <c r="H17" s="6"/>
      <c r="J17" s="348"/>
      <c r="K17" s="348"/>
      <c r="L17" s="348"/>
      <c r="M17" s="71"/>
    </row>
    <row r="18" spans="1:13" ht="16.5" thickBot="1">
      <c r="A18" s="148" t="s">
        <v>52</v>
      </c>
      <c r="B18" s="147">
        <f>SUM(B15:B17)</f>
        <v>69</v>
      </c>
      <c r="C18" s="149"/>
      <c r="D18" s="150"/>
      <c r="F18" s="128" t="s">
        <v>111</v>
      </c>
      <c r="G18" s="4">
        <v>1</v>
      </c>
      <c r="H18" s="4"/>
      <c r="J18" s="362"/>
      <c r="K18" s="362"/>
      <c r="L18" s="362"/>
      <c r="M18" s="71"/>
    </row>
    <row r="19" spans="1:13" ht="16.5" thickBot="1">
      <c r="A19" s="155" t="s">
        <v>52</v>
      </c>
      <c r="B19" s="57">
        <f>B7+B10+B14+B18</f>
        <v>224</v>
      </c>
      <c r="C19" s="57"/>
      <c r="D19" s="60">
        <f>D5+D8+D11+D15</f>
        <v>10</v>
      </c>
      <c r="F19" s="133" t="s">
        <v>113</v>
      </c>
      <c r="G19" s="30">
        <v>1</v>
      </c>
      <c r="H19" s="30"/>
      <c r="J19" s="362"/>
      <c r="K19" s="362"/>
      <c r="L19" s="362"/>
      <c r="M19" s="71"/>
    </row>
    <row r="20" spans="1:13" ht="16.5" thickBot="1">
      <c r="A20" s="36" t="s">
        <v>7</v>
      </c>
      <c r="B20" s="85">
        <v>18</v>
      </c>
      <c r="C20" s="351">
        <f>B24+B25+B26</f>
        <v>63</v>
      </c>
      <c r="D20" s="355">
        <v>3</v>
      </c>
      <c r="F20" s="137" t="s">
        <v>87</v>
      </c>
      <c r="G20" s="138">
        <f>SUM(G16:G19)</f>
        <v>5</v>
      </c>
      <c r="H20" s="139"/>
      <c r="I20" s="71"/>
      <c r="J20" s="362"/>
      <c r="K20" s="362"/>
      <c r="L20" s="362"/>
      <c r="M20" s="71"/>
    </row>
    <row r="21" spans="1:13" ht="23.25" thickBot="1">
      <c r="A21" s="27" t="s">
        <v>8</v>
      </c>
      <c r="B21" s="4">
        <v>18</v>
      </c>
      <c r="C21" s="351"/>
      <c r="D21" s="355"/>
      <c r="F21" s="186" t="s">
        <v>53</v>
      </c>
      <c r="G21" s="182" t="s">
        <v>50</v>
      </c>
      <c r="H21" s="167" t="s">
        <v>51</v>
      </c>
      <c r="I21" s="71"/>
      <c r="J21" s="362"/>
      <c r="K21" s="362"/>
      <c r="L21" s="362"/>
      <c r="M21" s="71"/>
    </row>
    <row r="22" spans="1:13" ht="16.5" thickBot="1">
      <c r="A22" s="35" t="s">
        <v>37</v>
      </c>
      <c r="B22" s="2">
        <v>24</v>
      </c>
      <c r="C22" s="351"/>
      <c r="D22" s="355"/>
      <c r="F22" s="166" t="s">
        <v>114</v>
      </c>
      <c r="G22" s="185">
        <v>4</v>
      </c>
      <c r="H22" s="187"/>
      <c r="I22" s="71"/>
      <c r="J22" s="362"/>
      <c r="K22" s="362"/>
      <c r="L22" s="362"/>
      <c r="M22" s="71"/>
    </row>
    <row r="23" spans="1:13" ht="16.5" thickBot="1">
      <c r="A23" s="69" t="s">
        <v>52</v>
      </c>
      <c r="B23" s="154">
        <f>SUM(B20:B22)</f>
        <v>60</v>
      </c>
      <c r="C23" s="86"/>
      <c r="D23" s="42"/>
      <c r="F23" s="168" t="s">
        <v>120</v>
      </c>
      <c r="G23" s="162">
        <v>3</v>
      </c>
      <c r="H23" s="190">
        <v>1</v>
      </c>
      <c r="I23" s="71"/>
      <c r="J23" s="362"/>
      <c r="K23" s="362"/>
      <c r="L23" s="362"/>
      <c r="M23" s="71"/>
    </row>
    <row r="24" spans="1:13" ht="16.5" thickBot="1">
      <c r="A24" s="36" t="s">
        <v>9</v>
      </c>
      <c r="B24" s="96">
        <v>22</v>
      </c>
      <c r="C24" s="351">
        <f>B28+B29+B30</f>
        <v>72</v>
      </c>
      <c r="D24" s="355">
        <v>3</v>
      </c>
      <c r="F24" s="188" t="s">
        <v>121</v>
      </c>
      <c r="G24" s="169">
        <v>2</v>
      </c>
      <c r="H24" s="189"/>
      <c r="I24" s="71"/>
      <c r="M24" s="71"/>
    </row>
    <row r="25" spans="1:12" ht="15.75">
      <c r="A25" s="27" t="s">
        <v>10</v>
      </c>
      <c r="B25" s="204">
        <v>21</v>
      </c>
      <c r="C25" s="351"/>
      <c r="D25" s="355"/>
      <c r="F25" s="184">
        <v>5</v>
      </c>
      <c r="G25" s="77">
        <v>5</v>
      </c>
      <c r="H25" s="183"/>
      <c r="J25" s="364" t="s">
        <v>82</v>
      </c>
      <c r="K25" s="364"/>
      <c r="L25" s="364"/>
    </row>
    <row r="26" spans="1:12" ht="16.5" customHeight="1" thickBot="1">
      <c r="A26" s="35" t="s">
        <v>67</v>
      </c>
      <c r="B26" s="205">
        <v>20</v>
      </c>
      <c r="C26" s="351"/>
      <c r="D26" s="355"/>
      <c r="F26" s="172" t="s">
        <v>122</v>
      </c>
      <c r="G26" s="173">
        <v>3</v>
      </c>
      <c r="H26" s="170">
        <v>1</v>
      </c>
      <c r="J26" s="348" t="s">
        <v>116</v>
      </c>
      <c r="K26" s="348"/>
      <c r="L26" s="348"/>
    </row>
    <row r="27" spans="1:12" ht="16.5" customHeight="1" thickBot="1">
      <c r="A27" s="69" t="s">
        <v>52</v>
      </c>
      <c r="B27" s="154">
        <f>SUM(B24:B26)</f>
        <v>63</v>
      </c>
      <c r="C27" s="154"/>
      <c r="D27" s="34"/>
      <c r="F27" s="175">
        <v>7</v>
      </c>
      <c r="G27" s="176">
        <v>2</v>
      </c>
      <c r="H27" s="177"/>
      <c r="J27" s="348"/>
      <c r="K27" s="348"/>
      <c r="L27" s="348"/>
    </row>
    <row r="28" spans="1:12" ht="16.5" customHeight="1">
      <c r="A28" s="36" t="s">
        <v>11</v>
      </c>
      <c r="B28" s="77">
        <v>22</v>
      </c>
      <c r="C28" s="85">
        <f>B32+B33</f>
        <v>44</v>
      </c>
      <c r="D28" s="164">
        <v>3</v>
      </c>
      <c r="F28" s="178">
        <v>8</v>
      </c>
      <c r="G28" s="68">
        <v>4</v>
      </c>
      <c r="H28" s="179">
        <v>1</v>
      </c>
      <c r="J28" s="348"/>
      <c r="K28" s="348"/>
      <c r="L28" s="348"/>
    </row>
    <row r="29" spans="1:12" ht="16.5" thickBot="1">
      <c r="A29" s="27" t="s">
        <v>12</v>
      </c>
      <c r="B29" s="4">
        <v>26</v>
      </c>
      <c r="C29" s="161"/>
      <c r="D29" s="164"/>
      <c r="F29" s="180">
        <v>9</v>
      </c>
      <c r="G29" s="169">
        <v>5</v>
      </c>
      <c r="H29" s="181"/>
      <c r="J29" s="348"/>
      <c r="K29" s="348"/>
      <c r="L29" s="348"/>
    </row>
    <row r="30" spans="1:12" ht="16.5" customHeight="1" thickBot="1">
      <c r="A30" s="35" t="s">
        <v>13</v>
      </c>
      <c r="B30" s="30">
        <v>24</v>
      </c>
      <c r="C30" s="90"/>
      <c r="D30" s="164"/>
      <c r="F30" s="174" t="s">
        <v>52</v>
      </c>
      <c r="G30" s="152">
        <f>SUM(G22:G29)</f>
        <v>28</v>
      </c>
      <c r="H30" s="109">
        <f>H28+H26+H23</f>
        <v>3</v>
      </c>
      <c r="J30" s="348" t="s">
        <v>117</v>
      </c>
      <c r="K30" s="348"/>
      <c r="L30" s="348"/>
    </row>
    <row r="31" spans="1:12" ht="15.75" customHeight="1" thickBot="1">
      <c r="A31" s="69" t="s">
        <v>52</v>
      </c>
      <c r="B31" s="154">
        <f>SUM(B28:B30)</f>
        <v>72</v>
      </c>
      <c r="C31" s="154"/>
      <c r="D31" s="34"/>
      <c r="J31" s="348" t="s">
        <v>118</v>
      </c>
      <c r="K31" s="348"/>
      <c r="L31" s="348"/>
    </row>
    <row r="32" spans="1:12" ht="15.75" customHeight="1" thickBot="1">
      <c r="A32" s="36" t="s">
        <v>14</v>
      </c>
      <c r="B32" s="77">
        <v>22</v>
      </c>
      <c r="C32" s="83" t="e">
        <f>B36+B37+#REF!+#REF!</f>
        <v>#REF!</v>
      </c>
      <c r="D32" s="124">
        <v>3</v>
      </c>
      <c r="F32" s="142" t="s">
        <v>72</v>
      </c>
      <c r="G32" s="143" t="s">
        <v>25</v>
      </c>
      <c r="H32" s="144" t="s">
        <v>51</v>
      </c>
      <c r="J32" s="348" t="s">
        <v>119</v>
      </c>
      <c r="K32" s="348"/>
      <c r="L32" s="348"/>
    </row>
    <row r="33" spans="1:8" ht="15.75">
      <c r="A33" s="27" t="s">
        <v>15</v>
      </c>
      <c r="B33" s="4">
        <v>22</v>
      </c>
      <c r="C33" s="83"/>
      <c r="D33" s="163"/>
      <c r="F33" s="140" t="s">
        <v>32</v>
      </c>
      <c r="G33" s="141">
        <f>B19</f>
        <v>224</v>
      </c>
      <c r="H33" s="141">
        <f>D19</f>
        <v>10</v>
      </c>
    </row>
    <row r="34" spans="1:12" ht="19.5" customHeight="1" thickBot="1">
      <c r="A34" s="35" t="s">
        <v>16</v>
      </c>
      <c r="B34" s="30">
        <v>21</v>
      </c>
      <c r="C34" s="90"/>
      <c r="D34" s="67"/>
      <c r="F34" s="49" t="s">
        <v>33</v>
      </c>
      <c r="G34" s="51">
        <f>B40</f>
        <v>321</v>
      </c>
      <c r="H34" s="50">
        <f>D40</f>
        <v>15</v>
      </c>
      <c r="I34" s="1" t="s">
        <v>71</v>
      </c>
      <c r="J34" s="362"/>
      <c r="K34" s="362"/>
      <c r="L34" s="362"/>
    </row>
    <row r="35" spans="1:12" ht="16.5" thickBot="1">
      <c r="A35" s="69" t="s">
        <v>52</v>
      </c>
      <c r="B35" s="154">
        <f>SUM(B32:B34)</f>
        <v>65</v>
      </c>
      <c r="C35" s="86"/>
      <c r="D35" s="42"/>
      <c r="F35" s="49" t="s">
        <v>34</v>
      </c>
      <c r="G35" s="51">
        <f>B48</f>
        <v>83</v>
      </c>
      <c r="H35" s="51">
        <f>D48</f>
        <v>5</v>
      </c>
      <c r="J35" s="362"/>
      <c r="K35" s="362"/>
      <c r="L35" s="362"/>
    </row>
    <row r="36" spans="1:12" ht="15.75">
      <c r="A36" s="198" t="s">
        <v>17</v>
      </c>
      <c r="B36" s="171">
        <v>23</v>
      </c>
      <c r="C36" s="171"/>
      <c r="D36" s="202">
        <v>3</v>
      </c>
      <c r="F36" s="49" t="s">
        <v>35</v>
      </c>
      <c r="G36" s="51">
        <f>K12</f>
        <v>74</v>
      </c>
      <c r="H36" s="51">
        <f>L12</f>
        <v>12</v>
      </c>
      <c r="J36" s="362"/>
      <c r="K36" s="362"/>
      <c r="L36" s="362"/>
    </row>
    <row r="37" spans="1:8" ht="15.75">
      <c r="A37" s="199" t="s">
        <v>18</v>
      </c>
      <c r="B37" s="4">
        <v>16</v>
      </c>
      <c r="C37" s="30"/>
      <c r="D37" s="203"/>
      <c r="F37" s="49" t="s">
        <v>31</v>
      </c>
      <c r="G37" s="51">
        <f>G30</f>
        <v>28</v>
      </c>
      <c r="H37" s="51">
        <f>H30</f>
        <v>3</v>
      </c>
    </row>
    <row r="38" spans="1:8" ht="16.5" thickBot="1">
      <c r="A38" s="200" t="s">
        <v>19</v>
      </c>
      <c r="B38" s="169">
        <v>22</v>
      </c>
      <c r="C38" s="115"/>
      <c r="D38" s="201"/>
      <c r="F38" s="145" t="s">
        <v>88</v>
      </c>
      <c r="G38" s="35"/>
      <c r="H38" s="35"/>
    </row>
    <row r="39" spans="1:10" ht="16.5" thickBot="1">
      <c r="A39" s="193" t="s">
        <v>52</v>
      </c>
      <c r="B39" s="194">
        <f>SUM(B36:B38)</f>
        <v>61</v>
      </c>
      <c r="C39" s="196"/>
      <c r="D39" s="197"/>
      <c r="F39" s="64" t="s">
        <v>44</v>
      </c>
      <c r="G39" s="57">
        <f>SUM(G33:G38)</f>
        <v>730</v>
      </c>
      <c r="H39" s="146">
        <f>SUM(H33:H37)</f>
        <v>45</v>
      </c>
      <c r="J39" s="12"/>
    </row>
    <row r="40" spans="1:10" ht="16.5" thickBot="1">
      <c r="A40" s="151" t="s">
        <v>52</v>
      </c>
      <c r="B40" s="152">
        <f>B23+B27+B31+B35+B39</f>
        <v>321</v>
      </c>
      <c r="C40" s="88"/>
      <c r="D40" s="61">
        <f>D20+D24+D28+D32+D36</f>
        <v>15</v>
      </c>
      <c r="J40" s="12"/>
    </row>
    <row r="41" spans="1:10" ht="15.75">
      <c r="A41" s="36" t="s">
        <v>20</v>
      </c>
      <c r="B41" s="119">
        <v>14</v>
      </c>
      <c r="C41" s="77"/>
      <c r="D41" s="379">
        <v>2</v>
      </c>
      <c r="I41" s="12"/>
      <c r="J41" s="12"/>
    </row>
    <row r="42" spans="1:10" ht="16.5" thickBot="1">
      <c r="A42" s="36" t="s">
        <v>21</v>
      </c>
      <c r="B42" s="119">
        <v>13</v>
      </c>
      <c r="C42" s="90"/>
      <c r="D42" s="381"/>
      <c r="I42" s="12"/>
      <c r="J42" s="12"/>
    </row>
    <row r="43" spans="1:10" ht="16.5" thickBot="1">
      <c r="A43" s="191" t="s">
        <v>52</v>
      </c>
      <c r="B43" s="192">
        <f>SUM(B41:B42)</f>
        <v>27</v>
      </c>
      <c r="C43" s="147"/>
      <c r="D43" s="195"/>
      <c r="I43" s="12"/>
      <c r="J43" s="12"/>
    </row>
    <row r="44" spans="1:10" ht="15.75">
      <c r="A44" s="198" t="s">
        <v>39</v>
      </c>
      <c r="B44" s="171">
        <v>19</v>
      </c>
      <c r="C44" s="165"/>
      <c r="D44" s="382">
        <v>3</v>
      </c>
      <c r="F44" s="65" t="s">
        <v>56</v>
      </c>
      <c r="G44" s="66">
        <f>G39/H39</f>
        <v>16.22222222222222</v>
      </c>
      <c r="H44" s="12"/>
      <c r="I44" s="12"/>
      <c r="J44" s="12"/>
    </row>
    <row r="45" spans="1:10" ht="16.5" customHeight="1">
      <c r="A45" s="199" t="s">
        <v>40</v>
      </c>
      <c r="B45" s="4">
        <v>18</v>
      </c>
      <c r="C45" s="90"/>
      <c r="D45" s="383"/>
      <c r="F45" s="65" t="s">
        <v>57</v>
      </c>
      <c r="G45" s="66">
        <f>(G39-G37)/(H39-H37)</f>
        <v>16.714285714285715</v>
      </c>
      <c r="H45" s="12"/>
      <c r="I45" s="12"/>
      <c r="J45" s="12"/>
    </row>
    <row r="46" spans="1:10" ht="16.5" thickBot="1">
      <c r="A46" s="200" t="s">
        <v>115</v>
      </c>
      <c r="B46" s="169">
        <v>19</v>
      </c>
      <c r="C46" s="115"/>
      <c r="D46" s="384"/>
      <c r="F46" s="65" t="s">
        <v>58</v>
      </c>
      <c r="G46" s="66">
        <f>B49/D49</f>
        <v>20.933333333333334</v>
      </c>
      <c r="I46" s="12"/>
      <c r="J46" s="12"/>
    </row>
    <row r="47" spans="1:10" ht="16.5" thickBot="1">
      <c r="A47" s="193" t="s">
        <v>52</v>
      </c>
      <c r="B47" s="194">
        <f>SUM(B44:B46)</f>
        <v>56</v>
      </c>
      <c r="C47" s="196"/>
      <c r="D47" s="197"/>
      <c r="F47" s="65" t="s">
        <v>123</v>
      </c>
      <c r="G47" s="66">
        <f>K12/L12</f>
        <v>6.166666666666667</v>
      </c>
      <c r="I47" s="12"/>
      <c r="J47" s="12"/>
    </row>
    <row r="48" spans="1:10" ht="16.5" thickBot="1">
      <c r="A48" s="151" t="s">
        <v>52</v>
      </c>
      <c r="B48" s="152">
        <f>B43+B47</f>
        <v>83</v>
      </c>
      <c r="C48" s="88"/>
      <c r="D48" s="61">
        <f>D41+D44</f>
        <v>5</v>
      </c>
      <c r="I48" s="12"/>
      <c r="J48" s="12"/>
    </row>
    <row r="49" spans="1:10" ht="19.5" customHeight="1" thickBot="1">
      <c r="A49" s="59" t="s">
        <v>52</v>
      </c>
      <c r="B49" s="62">
        <f>B19+B40+B48</f>
        <v>628</v>
      </c>
      <c r="C49" s="89"/>
      <c r="D49" s="63">
        <f>D19+D40+D48</f>
        <v>30</v>
      </c>
      <c r="I49" s="12"/>
      <c r="J49" s="12"/>
    </row>
    <row r="50" spans="9:10" ht="15">
      <c r="I50" s="12"/>
      <c r="J50" s="12"/>
    </row>
    <row r="51" spans="9:10" ht="15">
      <c r="I51" s="12"/>
      <c r="J51" s="12"/>
    </row>
    <row r="52" ht="15">
      <c r="I52" s="12"/>
    </row>
    <row r="53" spans="6:9" ht="15">
      <c r="F53" s="105"/>
      <c r="G53" s="105"/>
      <c r="H53" s="105"/>
      <c r="I53" s="105"/>
    </row>
    <row r="54" spans="6:9" ht="15">
      <c r="F54" s="105"/>
      <c r="G54" s="105"/>
      <c r="H54" s="105"/>
      <c r="I54" s="105"/>
    </row>
    <row r="55" spans="6:9" ht="15">
      <c r="F55" s="105"/>
      <c r="G55" s="105"/>
      <c r="H55" s="105"/>
      <c r="I55" s="105"/>
    </row>
    <row r="56" spans="6:9" ht="15">
      <c r="F56" s="105"/>
      <c r="G56" s="105"/>
      <c r="H56" s="105"/>
      <c r="I56" s="105"/>
    </row>
    <row r="57" spans="1:12" ht="15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</row>
    <row r="58" spans="6:9" ht="15">
      <c r="F58" s="105"/>
      <c r="G58" s="105"/>
      <c r="H58" s="105"/>
      <c r="I58" s="105"/>
    </row>
    <row r="59" spans="6:9" ht="15">
      <c r="F59" s="105"/>
      <c r="G59" s="105"/>
      <c r="H59" s="105"/>
      <c r="I59" s="105"/>
    </row>
    <row r="60" spans="6:9" ht="15">
      <c r="F60" s="105"/>
      <c r="G60" s="105"/>
      <c r="H60" s="105"/>
      <c r="I60" s="105"/>
    </row>
    <row r="61" spans="6:9" ht="15">
      <c r="F61" s="105"/>
      <c r="G61" s="105"/>
      <c r="H61" s="105"/>
      <c r="I61" s="105"/>
    </row>
    <row r="62" spans="6:9" ht="15">
      <c r="F62" s="105"/>
      <c r="G62" s="105"/>
      <c r="H62" s="105"/>
      <c r="I62" s="105"/>
    </row>
    <row r="63" spans="6:9" ht="15">
      <c r="F63" s="105"/>
      <c r="G63" s="105"/>
      <c r="H63" s="105"/>
      <c r="I63" s="105"/>
    </row>
    <row r="64" spans="6:9" ht="15">
      <c r="F64" s="105"/>
      <c r="G64" s="105"/>
      <c r="H64" s="105"/>
      <c r="I64" s="105"/>
    </row>
    <row r="65" spans="6:9" ht="15">
      <c r="F65" s="105"/>
      <c r="G65" s="105"/>
      <c r="H65" s="105"/>
      <c r="I65" s="105"/>
    </row>
  </sheetData>
  <sheetProtection/>
  <mergeCells count="27">
    <mergeCell ref="A57:L57"/>
    <mergeCell ref="J30:L30"/>
    <mergeCell ref="J31:L31"/>
    <mergeCell ref="J32:L32"/>
    <mergeCell ref="J14:L14"/>
    <mergeCell ref="C15:C16"/>
    <mergeCell ref="D15:D17"/>
    <mergeCell ref="J17:L17"/>
    <mergeCell ref="J34:L36"/>
    <mergeCell ref="C20:C22"/>
    <mergeCell ref="D20:D22"/>
    <mergeCell ref="C24:C26"/>
    <mergeCell ref="D24:D26"/>
    <mergeCell ref="J25:L25"/>
    <mergeCell ref="D44:D46"/>
    <mergeCell ref="J26:L29"/>
    <mergeCell ref="J18:L23"/>
    <mergeCell ref="D41:D42"/>
    <mergeCell ref="J15:L16"/>
    <mergeCell ref="A1:K1"/>
    <mergeCell ref="A2:K2"/>
    <mergeCell ref="C5:C6"/>
    <mergeCell ref="D5:D6"/>
    <mergeCell ref="C8:C9"/>
    <mergeCell ref="D8:D9"/>
    <mergeCell ref="C11:C12"/>
    <mergeCell ref="D11:D1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L49"/>
    </sheetView>
  </sheetViews>
  <sheetFormatPr defaultColWidth="9.140625" defaultRowHeight="12.75"/>
  <cols>
    <col min="1" max="1" width="11.8515625" style="1" customWidth="1"/>
    <col min="2" max="2" width="8.57421875" style="2" customWidth="1"/>
    <col min="3" max="3" width="8.57421875" style="2" hidden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5" width="9.140625" style="1" customWidth="1"/>
    <col min="16" max="16" width="40.421875" style="1" customWidth="1"/>
    <col min="17" max="16384" width="9.140625" style="1" customWidth="1"/>
  </cols>
  <sheetData>
    <row r="1" spans="1:12" ht="15" customHeight="1">
      <c r="A1" s="356" t="s">
        <v>143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1:12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3" ht="5.25" customHeight="1"/>
    <row r="4" spans="1:12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40">
        <v>3</v>
      </c>
      <c r="J4" s="40">
        <v>4</v>
      </c>
      <c r="K4" s="40" t="s">
        <v>55</v>
      </c>
      <c r="L4" s="40" t="s">
        <v>51</v>
      </c>
    </row>
    <row r="5" spans="1:12" ht="15.75">
      <c r="A5" s="27" t="s">
        <v>3</v>
      </c>
      <c r="B5" s="4">
        <v>23</v>
      </c>
      <c r="C5" s="361">
        <f>B8+B9</f>
        <v>45</v>
      </c>
      <c r="D5" s="363">
        <v>2</v>
      </c>
      <c r="F5" s="79" t="s">
        <v>24</v>
      </c>
      <c r="G5" s="6">
        <v>6</v>
      </c>
      <c r="H5" s="6">
        <v>5</v>
      </c>
      <c r="I5" s="4">
        <v>0</v>
      </c>
      <c r="J5" s="4">
        <v>0</v>
      </c>
      <c r="K5" s="27">
        <f>SUM(G5:J5)</f>
        <v>11</v>
      </c>
      <c r="L5" s="4">
        <v>2</v>
      </c>
    </row>
    <row r="6" spans="1:12" ht="16.5" thickBot="1">
      <c r="A6" s="35" t="s">
        <v>4</v>
      </c>
      <c r="B6" s="30">
        <v>24</v>
      </c>
      <c r="C6" s="365"/>
      <c r="D6" s="353"/>
      <c r="F6" s="79" t="s">
        <v>23</v>
      </c>
      <c r="G6" s="6">
        <v>0</v>
      </c>
      <c r="H6" s="6">
        <v>6</v>
      </c>
      <c r="I6" s="68">
        <v>0</v>
      </c>
      <c r="J6" s="4">
        <v>0</v>
      </c>
      <c r="K6" s="27">
        <f aca="true" t="shared" si="0" ref="K6:K11">SUM(G6:J6)</f>
        <v>6</v>
      </c>
      <c r="L6" s="4">
        <v>1</v>
      </c>
    </row>
    <row r="7" spans="1:12" ht="16.5" thickBot="1">
      <c r="A7" s="41" t="s">
        <v>52</v>
      </c>
      <c r="B7" s="99">
        <f>SUM(B5:B6)</f>
        <v>47</v>
      </c>
      <c r="C7" s="93"/>
      <c r="D7" s="94"/>
      <c r="F7" s="79" t="s">
        <v>26</v>
      </c>
      <c r="G7" s="6">
        <v>8</v>
      </c>
      <c r="H7" s="6">
        <v>5</v>
      </c>
      <c r="I7" s="4">
        <v>0</v>
      </c>
      <c r="J7" s="4">
        <v>0</v>
      </c>
      <c r="K7" s="27">
        <f t="shared" si="0"/>
        <v>13</v>
      </c>
      <c r="L7" s="4">
        <v>2</v>
      </c>
    </row>
    <row r="8" spans="1:12" ht="15.75">
      <c r="A8" s="36" t="s">
        <v>78</v>
      </c>
      <c r="B8" s="4">
        <v>23</v>
      </c>
      <c r="C8" s="351" t="e">
        <f>#REF!+#REF!</f>
        <v>#REF!</v>
      </c>
      <c r="D8" s="366">
        <v>2</v>
      </c>
      <c r="F8" s="160" t="s">
        <v>27</v>
      </c>
      <c r="G8" s="6">
        <v>0</v>
      </c>
      <c r="H8" s="6">
        <v>2</v>
      </c>
      <c r="I8" s="4">
        <v>3</v>
      </c>
      <c r="J8" s="4">
        <v>0</v>
      </c>
      <c r="K8" s="27">
        <f t="shared" si="0"/>
        <v>5</v>
      </c>
      <c r="L8" s="4">
        <v>1</v>
      </c>
    </row>
    <row r="9" spans="1:12" ht="16.5" thickBot="1">
      <c r="A9" s="27" t="s">
        <v>42</v>
      </c>
      <c r="B9" s="2">
        <v>22</v>
      </c>
      <c r="C9" s="351"/>
      <c r="D9" s="355"/>
      <c r="F9" s="79" t="s">
        <v>28</v>
      </c>
      <c r="G9" s="6">
        <v>2</v>
      </c>
      <c r="H9" s="6">
        <v>3</v>
      </c>
      <c r="I9" s="4">
        <v>4</v>
      </c>
      <c r="J9" s="4">
        <v>0</v>
      </c>
      <c r="K9" s="27">
        <f t="shared" si="0"/>
        <v>9</v>
      </c>
      <c r="L9" s="4">
        <v>2</v>
      </c>
    </row>
    <row r="10" spans="1:12" ht="16.5" thickBot="1">
      <c r="A10" s="41" t="s">
        <v>52</v>
      </c>
      <c r="B10" s="99">
        <f>SUM(B8:B9)</f>
        <v>45</v>
      </c>
      <c r="C10" s="95"/>
      <c r="D10" s="94"/>
      <c r="F10" s="79" t="s">
        <v>29</v>
      </c>
      <c r="G10" s="6">
        <v>5</v>
      </c>
      <c r="H10" s="6">
        <v>6</v>
      </c>
      <c r="I10" s="4">
        <v>1</v>
      </c>
      <c r="J10" s="68">
        <v>0</v>
      </c>
      <c r="K10" s="27">
        <f t="shared" si="0"/>
        <v>12</v>
      </c>
      <c r="L10" s="4">
        <v>2</v>
      </c>
    </row>
    <row r="11" spans="1:12" ht="16.5" thickBot="1">
      <c r="A11" s="36" t="s">
        <v>65</v>
      </c>
      <c r="B11" s="119">
        <v>23</v>
      </c>
      <c r="C11" s="351">
        <f>B15+B16</f>
        <v>48</v>
      </c>
      <c r="D11" s="354">
        <v>3</v>
      </c>
      <c r="F11" s="80" t="s">
        <v>30</v>
      </c>
      <c r="G11" s="6">
        <v>6</v>
      </c>
      <c r="H11" s="6">
        <v>7</v>
      </c>
      <c r="I11" s="78">
        <v>0</v>
      </c>
      <c r="J11" s="30">
        <v>0</v>
      </c>
      <c r="K11" s="27">
        <f t="shared" si="0"/>
        <v>13</v>
      </c>
      <c r="L11" s="30">
        <v>2</v>
      </c>
    </row>
    <row r="12" spans="1:12" ht="17.25" customHeight="1" thickBot="1">
      <c r="A12" s="35" t="s">
        <v>107</v>
      </c>
      <c r="B12" s="68">
        <v>24</v>
      </c>
      <c r="C12" s="351"/>
      <c r="D12" s="363"/>
      <c r="F12" s="81" t="s">
        <v>54</v>
      </c>
      <c r="G12" s="127">
        <f aca="true" t="shared" si="1" ref="G12:L12">SUM(G5:G11)</f>
        <v>27</v>
      </c>
      <c r="H12" s="127">
        <f t="shared" si="1"/>
        <v>34</v>
      </c>
      <c r="I12" s="127">
        <f t="shared" si="1"/>
        <v>8</v>
      </c>
      <c r="J12" s="127">
        <f t="shared" si="1"/>
        <v>0</v>
      </c>
      <c r="K12" s="117">
        <f t="shared" si="1"/>
        <v>69</v>
      </c>
      <c r="L12" s="117">
        <f t="shared" si="1"/>
        <v>12</v>
      </c>
    </row>
    <row r="13" spans="1:4" ht="17.25" customHeight="1" thickBot="1">
      <c r="A13" s="35" t="s">
        <v>112</v>
      </c>
      <c r="B13" s="110">
        <v>16</v>
      </c>
      <c r="C13" s="85"/>
      <c r="D13" s="353"/>
    </row>
    <row r="14" spans="1:12" ht="26.25" thickBot="1">
      <c r="A14" s="69" t="s">
        <v>52</v>
      </c>
      <c r="B14" s="154">
        <f>SUM(B11:B13)</f>
        <v>63</v>
      </c>
      <c r="C14" s="95"/>
      <c r="D14" s="94"/>
      <c r="F14" s="130" t="s">
        <v>86</v>
      </c>
      <c r="G14" s="131" t="s">
        <v>50</v>
      </c>
      <c r="H14" s="132" t="s">
        <v>51</v>
      </c>
      <c r="J14" s="348"/>
      <c r="K14" s="348"/>
      <c r="L14" s="348"/>
    </row>
    <row r="15" spans="1:13" ht="15.75" customHeight="1">
      <c r="A15" s="36" t="s">
        <v>5</v>
      </c>
      <c r="B15" s="77">
        <v>24</v>
      </c>
      <c r="C15" s="360">
        <f>B20+B21+B22</f>
        <v>55</v>
      </c>
      <c r="D15" s="355">
        <v>3</v>
      </c>
      <c r="F15" s="129" t="s">
        <v>95</v>
      </c>
      <c r="G15" s="77">
        <v>0</v>
      </c>
      <c r="H15" s="33"/>
      <c r="J15" s="362"/>
      <c r="K15" s="362"/>
      <c r="L15" s="362"/>
      <c r="M15" s="71"/>
    </row>
    <row r="16" spans="1:13" ht="15.75">
      <c r="A16" s="70" t="s">
        <v>6</v>
      </c>
      <c r="B16" s="4">
        <v>24</v>
      </c>
      <c r="C16" s="361"/>
      <c r="D16" s="355"/>
      <c r="F16" s="102" t="s">
        <v>124</v>
      </c>
      <c r="G16" s="68">
        <v>2</v>
      </c>
      <c r="H16" s="6"/>
      <c r="J16" s="362"/>
      <c r="K16" s="362"/>
      <c r="L16" s="362"/>
      <c r="M16" s="71"/>
    </row>
    <row r="17" spans="1:13" ht="16.5" thickBot="1">
      <c r="A17" s="120" t="s">
        <v>69</v>
      </c>
      <c r="B17" s="78">
        <v>25</v>
      </c>
      <c r="C17" s="78"/>
      <c r="D17" s="355"/>
      <c r="F17" s="102" t="s">
        <v>125</v>
      </c>
      <c r="G17" s="68">
        <v>1</v>
      </c>
      <c r="H17" s="6"/>
      <c r="J17" s="348"/>
      <c r="K17" s="348"/>
      <c r="L17" s="348"/>
      <c r="M17" s="71"/>
    </row>
    <row r="18" spans="1:13" ht="16.5" thickBot="1">
      <c r="A18" s="148" t="s">
        <v>52</v>
      </c>
      <c r="B18" s="147">
        <f>SUM(B15:B17)</f>
        <v>73</v>
      </c>
      <c r="C18" s="149"/>
      <c r="D18" s="150"/>
      <c r="F18" s="128" t="s">
        <v>111</v>
      </c>
      <c r="G18" s="4">
        <v>1</v>
      </c>
      <c r="H18" s="4"/>
      <c r="M18" s="71"/>
    </row>
    <row r="19" spans="1:13" ht="17.25" thickBot="1">
      <c r="A19" s="155" t="s">
        <v>52</v>
      </c>
      <c r="B19" s="57">
        <f>B7+B10+B14+B18</f>
        <v>228</v>
      </c>
      <c r="C19" s="57"/>
      <c r="D19" s="60">
        <f>D5+D8+D11+D15</f>
        <v>10</v>
      </c>
      <c r="F19" s="133" t="s">
        <v>113</v>
      </c>
      <c r="G19" s="30">
        <v>1</v>
      </c>
      <c r="H19" s="30"/>
      <c r="J19" s="362" t="s">
        <v>129</v>
      </c>
      <c r="K19" s="362"/>
      <c r="L19" s="362"/>
      <c r="M19" s="71"/>
    </row>
    <row r="20" spans="1:13" ht="16.5" thickBot="1">
      <c r="A20" s="36" t="s">
        <v>7</v>
      </c>
      <c r="B20" s="85">
        <v>16</v>
      </c>
      <c r="C20" s="351">
        <f>B24+B25+B26</f>
        <v>67</v>
      </c>
      <c r="D20" s="355">
        <v>3</v>
      </c>
      <c r="F20" s="137" t="s">
        <v>87</v>
      </c>
      <c r="G20" s="138">
        <f>SUM(G16:G19)</f>
        <v>5</v>
      </c>
      <c r="H20" s="139"/>
      <c r="I20" s="71"/>
      <c r="J20" s="362" t="s">
        <v>130</v>
      </c>
      <c r="K20" s="362"/>
      <c r="L20" s="362"/>
      <c r="M20" s="71"/>
    </row>
    <row r="21" spans="1:13" ht="23.25" thickBot="1">
      <c r="A21" s="27" t="s">
        <v>8</v>
      </c>
      <c r="B21" s="4">
        <v>17</v>
      </c>
      <c r="C21" s="351"/>
      <c r="D21" s="355"/>
      <c r="F21" s="186" t="s">
        <v>53</v>
      </c>
      <c r="G21" s="182" t="s">
        <v>50</v>
      </c>
      <c r="H21" s="167" t="s">
        <v>51</v>
      </c>
      <c r="I21" s="71"/>
      <c r="M21" s="71"/>
    </row>
    <row r="22" spans="1:13" ht="16.5" customHeight="1" thickBot="1">
      <c r="A22" s="35" t="s">
        <v>37</v>
      </c>
      <c r="B22" s="2">
        <v>22</v>
      </c>
      <c r="C22" s="351"/>
      <c r="D22" s="355"/>
      <c r="F22" s="166" t="s">
        <v>114</v>
      </c>
      <c r="G22" s="185">
        <v>4</v>
      </c>
      <c r="H22" s="187"/>
      <c r="I22" s="71"/>
      <c r="J22" s="348" t="s">
        <v>131</v>
      </c>
      <c r="K22" s="348"/>
      <c r="L22" s="348"/>
      <c r="M22" s="71"/>
    </row>
    <row r="23" spans="1:13" ht="16.5" thickBot="1">
      <c r="A23" s="69" t="s">
        <v>52</v>
      </c>
      <c r="B23" s="154">
        <f>SUM(B20:B22)</f>
        <v>55</v>
      </c>
      <c r="C23" s="86"/>
      <c r="D23" s="42"/>
      <c r="F23" s="168" t="s">
        <v>120</v>
      </c>
      <c r="G23" s="162">
        <v>3</v>
      </c>
      <c r="H23" s="190">
        <v>1</v>
      </c>
      <c r="I23" s="71"/>
      <c r="J23" s="348"/>
      <c r="K23" s="348"/>
      <c r="L23" s="348"/>
      <c r="M23" s="71"/>
    </row>
    <row r="24" spans="1:13" ht="16.5" thickBot="1">
      <c r="A24" s="36" t="s">
        <v>9</v>
      </c>
      <c r="B24" s="96">
        <v>23</v>
      </c>
      <c r="C24" s="351">
        <f>B28+B29+B30</f>
        <v>76</v>
      </c>
      <c r="D24" s="355">
        <v>3</v>
      </c>
      <c r="F24" s="188" t="s">
        <v>121</v>
      </c>
      <c r="G24" s="169">
        <v>2</v>
      </c>
      <c r="H24" s="189"/>
      <c r="I24" s="71"/>
      <c r="M24" s="71"/>
    </row>
    <row r="25" spans="1:12" ht="15.75">
      <c r="A25" s="27" t="s">
        <v>10</v>
      </c>
      <c r="B25" s="204">
        <v>23</v>
      </c>
      <c r="C25" s="351"/>
      <c r="D25" s="355"/>
      <c r="F25" s="184">
        <v>5</v>
      </c>
      <c r="G25" s="77">
        <v>5</v>
      </c>
      <c r="H25" s="183"/>
      <c r="J25" s="385" t="s">
        <v>128</v>
      </c>
      <c r="K25" s="385"/>
      <c r="L25" s="385"/>
    </row>
    <row r="26" spans="1:12" ht="16.5" customHeight="1" thickBot="1">
      <c r="A26" s="35" t="s">
        <v>67</v>
      </c>
      <c r="B26" s="205">
        <v>21</v>
      </c>
      <c r="C26" s="351"/>
      <c r="D26" s="355"/>
      <c r="F26" s="172" t="s">
        <v>122</v>
      </c>
      <c r="G26" s="173">
        <v>2</v>
      </c>
      <c r="H26" s="170">
        <v>1</v>
      </c>
      <c r="J26" s="348" t="s">
        <v>116</v>
      </c>
      <c r="K26" s="348"/>
      <c r="L26" s="348"/>
    </row>
    <row r="27" spans="1:12" ht="16.5" customHeight="1" thickBot="1">
      <c r="A27" s="69" t="s">
        <v>52</v>
      </c>
      <c r="B27" s="154">
        <f>SUM(B24:B26)</f>
        <v>67</v>
      </c>
      <c r="C27" s="154"/>
      <c r="D27" s="34"/>
      <c r="F27" s="175">
        <v>7</v>
      </c>
      <c r="G27" s="176">
        <v>2</v>
      </c>
      <c r="H27" s="177"/>
      <c r="J27" s="348"/>
      <c r="K27" s="348"/>
      <c r="L27" s="348"/>
    </row>
    <row r="28" spans="1:12" ht="16.5" customHeight="1">
      <c r="A28" s="36" t="s">
        <v>11</v>
      </c>
      <c r="B28" s="77">
        <v>24</v>
      </c>
      <c r="C28" s="85">
        <f>B32+B33</f>
        <v>43</v>
      </c>
      <c r="D28" s="164">
        <v>3</v>
      </c>
      <c r="F28" s="178">
        <v>8</v>
      </c>
      <c r="G28" s="68">
        <v>4</v>
      </c>
      <c r="H28" s="179">
        <v>1</v>
      </c>
      <c r="J28" s="348"/>
      <c r="K28" s="348"/>
      <c r="L28" s="348"/>
    </row>
    <row r="29" spans="1:12" ht="16.5" thickBot="1">
      <c r="A29" s="27" t="s">
        <v>12</v>
      </c>
      <c r="B29" s="4">
        <v>26</v>
      </c>
      <c r="C29" s="161"/>
      <c r="D29" s="164"/>
      <c r="F29" s="180">
        <v>9</v>
      </c>
      <c r="G29" s="169">
        <v>5</v>
      </c>
      <c r="H29" s="181"/>
      <c r="J29" s="348"/>
      <c r="K29" s="348"/>
      <c r="L29" s="348"/>
    </row>
    <row r="30" spans="1:12" ht="16.5" customHeight="1" thickBot="1">
      <c r="A30" s="35" t="s">
        <v>13</v>
      </c>
      <c r="B30" s="30">
        <v>26</v>
      </c>
      <c r="C30" s="90"/>
      <c r="D30" s="164"/>
      <c r="F30" s="174" t="s">
        <v>52</v>
      </c>
      <c r="G30" s="152">
        <f>SUM(G22:G29)</f>
        <v>27</v>
      </c>
      <c r="H30" s="109">
        <f>H28+H26+H23</f>
        <v>3</v>
      </c>
      <c r="J30" s="348" t="s">
        <v>117</v>
      </c>
      <c r="K30" s="348"/>
      <c r="L30" s="348"/>
    </row>
    <row r="31" spans="1:12" ht="15.75" customHeight="1" thickBot="1">
      <c r="A31" s="69" t="s">
        <v>52</v>
      </c>
      <c r="B31" s="154">
        <f>SUM(B28:B30)</f>
        <v>76</v>
      </c>
      <c r="C31" s="154"/>
      <c r="D31" s="34"/>
      <c r="J31" s="348" t="s">
        <v>118</v>
      </c>
      <c r="K31" s="348"/>
      <c r="L31" s="348"/>
    </row>
    <row r="32" spans="1:12" ht="15.75" customHeight="1" thickBot="1">
      <c r="A32" s="36" t="s">
        <v>14</v>
      </c>
      <c r="B32" s="77">
        <v>22</v>
      </c>
      <c r="C32" s="83" t="e">
        <f>B36+B37+#REF!+#REF!</f>
        <v>#REF!</v>
      </c>
      <c r="D32" s="124">
        <v>3</v>
      </c>
      <c r="F32" s="142" t="s">
        <v>72</v>
      </c>
      <c r="G32" s="143" t="s">
        <v>25</v>
      </c>
      <c r="H32" s="144" t="s">
        <v>51</v>
      </c>
      <c r="J32" s="348" t="s">
        <v>119</v>
      </c>
      <c r="K32" s="348"/>
      <c r="L32" s="348"/>
    </row>
    <row r="33" spans="1:8" ht="15.75">
      <c r="A33" s="27" t="s">
        <v>15</v>
      </c>
      <c r="B33" s="4">
        <v>21</v>
      </c>
      <c r="C33" s="83"/>
      <c r="D33" s="163"/>
      <c r="F33" s="140" t="s">
        <v>32</v>
      </c>
      <c r="G33" s="141">
        <f>B19</f>
        <v>228</v>
      </c>
      <c r="H33" s="141">
        <f>D19</f>
        <v>10</v>
      </c>
    </row>
    <row r="34" spans="1:12" ht="19.5" customHeight="1" thickBot="1">
      <c r="A34" s="35" t="s">
        <v>16</v>
      </c>
      <c r="B34" s="30">
        <v>20</v>
      </c>
      <c r="C34" s="90"/>
      <c r="D34" s="67"/>
      <c r="F34" s="49" t="s">
        <v>33</v>
      </c>
      <c r="G34" s="51">
        <f>B40</f>
        <v>324</v>
      </c>
      <c r="H34" s="50">
        <f>D40</f>
        <v>15</v>
      </c>
      <c r="I34" s="1" t="s">
        <v>71</v>
      </c>
      <c r="J34" s="362"/>
      <c r="K34" s="362"/>
      <c r="L34" s="362"/>
    </row>
    <row r="35" spans="1:12" ht="16.5" thickBot="1">
      <c r="A35" s="69" t="s">
        <v>52</v>
      </c>
      <c r="B35" s="154">
        <f>SUM(B32:B34)</f>
        <v>63</v>
      </c>
      <c r="C35" s="86"/>
      <c r="D35" s="42"/>
      <c r="F35" s="49" t="s">
        <v>34</v>
      </c>
      <c r="G35" s="51">
        <f>B48</f>
        <v>80</v>
      </c>
      <c r="H35" s="51">
        <f>D48</f>
        <v>5</v>
      </c>
      <c r="J35" s="362"/>
      <c r="K35" s="362"/>
      <c r="L35" s="362"/>
    </row>
    <row r="36" spans="1:12" ht="15.75">
      <c r="A36" s="198" t="s">
        <v>17</v>
      </c>
      <c r="B36" s="171">
        <v>21</v>
      </c>
      <c r="C36" s="171"/>
      <c r="D36" s="202">
        <v>3</v>
      </c>
      <c r="F36" s="49" t="s">
        <v>35</v>
      </c>
      <c r="G36" s="51">
        <f>K12</f>
        <v>69</v>
      </c>
      <c r="H36" s="51">
        <f>L12</f>
        <v>12</v>
      </c>
      <c r="J36" s="362"/>
      <c r="K36" s="362"/>
      <c r="L36" s="362"/>
    </row>
    <row r="37" spans="1:8" ht="15.75">
      <c r="A37" s="199" t="s">
        <v>18</v>
      </c>
      <c r="B37" s="4">
        <v>20</v>
      </c>
      <c r="C37" s="30"/>
      <c r="D37" s="203"/>
      <c r="F37" s="49" t="s">
        <v>31</v>
      </c>
      <c r="G37" s="51">
        <f>G30</f>
        <v>27</v>
      </c>
      <c r="H37" s="51">
        <f>H30</f>
        <v>3</v>
      </c>
    </row>
    <row r="38" spans="1:8" ht="16.5" thickBot="1">
      <c r="A38" s="200" t="s">
        <v>19</v>
      </c>
      <c r="B38" s="169">
        <v>22</v>
      </c>
      <c r="C38" s="115"/>
      <c r="D38" s="201"/>
      <c r="F38" s="145" t="s">
        <v>88</v>
      </c>
      <c r="G38" s="35"/>
      <c r="H38" s="35"/>
    </row>
    <row r="39" spans="1:10" ht="16.5" thickBot="1">
      <c r="A39" s="193" t="s">
        <v>52</v>
      </c>
      <c r="B39" s="194">
        <f>SUM(B36:B38)</f>
        <v>63</v>
      </c>
      <c r="C39" s="196"/>
      <c r="D39" s="197"/>
      <c r="F39" s="64" t="s">
        <v>44</v>
      </c>
      <c r="G39" s="57">
        <f>SUM(G33:G38)</f>
        <v>728</v>
      </c>
      <c r="H39" s="146">
        <f>SUM(H33:H37)</f>
        <v>45</v>
      </c>
      <c r="J39" s="12"/>
    </row>
    <row r="40" spans="1:10" ht="16.5" thickBot="1">
      <c r="A40" s="151" t="s">
        <v>52</v>
      </c>
      <c r="B40" s="152">
        <f>B23+B27+B31+B35+B39</f>
        <v>324</v>
      </c>
      <c r="C40" s="88"/>
      <c r="D40" s="61">
        <f>D20+D24+D28+D32+D36</f>
        <v>15</v>
      </c>
      <c r="J40" s="12"/>
    </row>
    <row r="41" spans="1:10" ht="15.75">
      <c r="A41" s="36" t="s">
        <v>20</v>
      </c>
      <c r="B41" s="119">
        <v>14</v>
      </c>
      <c r="C41" s="77"/>
      <c r="D41" s="379">
        <v>2</v>
      </c>
      <c r="I41" s="12"/>
      <c r="J41" s="12"/>
    </row>
    <row r="42" spans="1:10" ht="16.5" thickBot="1">
      <c r="A42" s="36" t="s">
        <v>21</v>
      </c>
      <c r="B42" s="119">
        <v>12</v>
      </c>
      <c r="C42" s="90"/>
      <c r="D42" s="381"/>
      <c r="I42" s="12"/>
      <c r="J42" s="12"/>
    </row>
    <row r="43" spans="1:10" ht="16.5" thickBot="1">
      <c r="A43" s="191" t="s">
        <v>52</v>
      </c>
      <c r="B43" s="192">
        <f>SUM(B41:B42)</f>
        <v>26</v>
      </c>
      <c r="C43" s="147"/>
      <c r="D43" s="195"/>
      <c r="I43" s="12"/>
      <c r="J43" s="12"/>
    </row>
    <row r="44" spans="1:10" ht="15.75">
      <c r="A44" s="198" t="s">
        <v>39</v>
      </c>
      <c r="B44" s="171">
        <v>19</v>
      </c>
      <c r="C44" s="165"/>
      <c r="D44" s="382">
        <v>3</v>
      </c>
      <c r="F44" s="65" t="s">
        <v>56</v>
      </c>
      <c r="G44" s="66">
        <f>G39/H39</f>
        <v>16.177777777777777</v>
      </c>
      <c r="H44" s="12"/>
      <c r="I44" s="12"/>
      <c r="J44" s="12"/>
    </row>
    <row r="45" spans="1:10" ht="16.5" customHeight="1">
      <c r="A45" s="199" t="s">
        <v>40</v>
      </c>
      <c r="B45" s="4">
        <v>18</v>
      </c>
      <c r="C45" s="90"/>
      <c r="D45" s="383"/>
      <c r="F45" s="65" t="s">
        <v>57</v>
      </c>
      <c r="G45" s="66">
        <f>(G39-G37)/(H39-H37)</f>
        <v>16.69047619047619</v>
      </c>
      <c r="H45" s="12"/>
      <c r="I45" s="12"/>
      <c r="J45" s="12"/>
    </row>
    <row r="46" spans="1:10" ht="16.5" thickBot="1">
      <c r="A46" s="200" t="s">
        <v>115</v>
      </c>
      <c r="B46" s="169">
        <v>17</v>
      </c>
      <c r="C46" s="115"/>
      <c r="D46" s="384"/>
      <c r="F46" s="65" t="s">
        <v>58</v>
      </c>
      <c r="G46" s="66">
        <f>B49/D49</f>
        <v>21.066666666666666</v>
      </c>
      <c r="I46" s="12"/>
      <c r="J46" s="12"/>
    </row>
    <row r="47" spans="1:10" ht="16.5" thickBot="1">
      <c r="A47" s="193" t="s">
        <v>52</v>
      </c>
      <c r="B47" s="194">
        <f>SUM(B44:B46)</f>
        <v>54</v>
      </c>
      <c r="C47" s="196"/>
      <c r="D47" s="197"/>
      <c r="F47" s="65" t="s">
        <v>123</v>
      </c>
      <c r="G47" s="66">
        <f>K12/L12</f>
        <v>5.75</v>
      </c>
      <c r="I47" s="12"/>
      <c r="J47" s="12"/>
    </row>
    <row r="48" spans="1:10" ht="16.5" thickBot="1">
      <c r="A48" s="151" t="s">
        <v>52</v>
      </c>
      <c r="B48" s="152">
        <f>B43+B47</f>
        <v>80</v>
      </c>
      <c r="C48" s="88"/>
      <c r="D48" s="61">
        <f>D41+D44</f>
        <v>5</v>
      </c>
      <c r="I48" s="12"/>
      <c r="J48" s="12"/>
    </row>
    <row r="49" spans="1:10" ht="19.5" customHeight="1" thickBot="1">
      <c r="A49" s="59" t="s">
        <v>52</v>
      </c>
      <c r="B49" s="62">
        <f>B19+B40+B48</f>
        <v>632</v>
      </c>
      <c r="C49" s="89"/>
      <c r="D49" s="63">
        <f>D19+D40+D48</f>
        <v>30</v>
      </c>
      <c r="I49" s="12"/>
      <c r="J49" s="12"/>
    </row>
    <row r="50" spans="9:10" ht="15">
      <c r="I50" s="12"/>
      <c r="J50" s="12"/>
    </row>
    <row r="51" spans="9:10" ht="15">
      <c r="I51" s="12"/>
      <c r="J51" s="12"/>
    </row>
    <row r="52" ht="15">
      <c r="I52" s="12"/>
    </row>
    <row r="53" spans="6:9" ht="15">
      <c r="F53" s="105"/>
      <c r="G53" s="105"/>
      <c r="H53" s="105"/>
      <c r="I53" s="105"/>
    </row>
    <row r="54" spans="6:9" ht="15">
      <c r="F54" s="105"/>
      <c r="G54" s="105"/>
      <c r="H54" s="105"/>
      <c r="I54" s="105"/>
    </row>
    <row r="55" spans="6:9" ht="15">
      <c r="F55" s="105"/>
      <c r="G55" s="105"/>
      <c r="H55" s="105"/>
      <c r="I55" s="105"/>
    </row>
    <row r="56" spans="6:9" ht="15">
      <c r="F56" s="105"/>
      <c r="G56" s="105"/>
      <c r="H56" s="105"/>
      <c r="I56" s="105"/>
    </row>
    <row r="57" spans="1:12" ht="15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</row>
    <row r="58" spans="6:9" ht="15">
      <c r="F58" s="105"/>
      <c r="G58" s="105"/>
      <c r="H58" s="105"/>
      <c r="I58" s="105"/>
    </row>
    <row r="59" spans="6:9" ht="15">
      <c r="F59" s="105"/>
      <c r="G59" s="105"/>
      <c r="H59" s="105"/>
      <c r="I59" s="105"/>
    </row>
    <row r="60" spans="6:9" ht="15">
      <c r="F60" s="105"/>
      <c r="G60" s="105"/>
      <c r="H60" s="105"/>
      <c r="I60" s="105"/>
    </row>
    <row r="61" spans="6:9" ht="15">
      <c r="F61" s="105"/>
      <c r="G61" s="105"/>
      <c r="H61" s="105"/>
      <c r="I61" s="105"/>
    </row>
    <row r="62" spans="6:9" ht="15">
      <c r="F62" s="105"/>
      <c r="G62" s="105"/>
      <c r="H62" s="105"/>
      <c r="I62" s="105"/>
    </row>
    <row r="63" spans="6:9" ht="15">
      <c r="F63" s="105"/>
      <c r="G63" s="105"/>
      <c r="H63" s="105"/>
      <c r="I63" s="105"/>
    </row>
    <row r="64" spans="6:9" ht="15">
      <c r="F64" s="105"/>
      <c r="G64" s="105"/>
      <c r="H64" s="105"/>
      <c r="I64" s="105"/>
    </row>
    <row r="65" spans="6:9" ht="15">
      <c r="F65" s="105"/>
      <c r="G65" s="105"/>
      <c r="H65" s="105"/>
      <c r="I65" s="105"/>
    </row>
  </sheetData>
  <sheetProtection/>
  <mergeCells count="29">
    <mergeCell ref="A57:L57"/>
    <mergeCell ref="J30:L30"/>
    <mergeCell ref="J31:L31"/>
    <mergeCell ref="J32:L32"/>
    <mergeCell ref="J34:L36"/>
    <mergeCell ref="D41:D42"/>
    <mergeCell ref="D44:D46"/>
    <mergeCell ref="C24:C26"/>
    <mergeCell ref="D24:D26"/>
    <mergeCell ref="J25:L25"/>
    <mergeCell ref="J26:L29"/>
    <mergeCell ref="J19:L19"/>
    <mergeCell ref="J20:L20"/>
    <mergeCell ref="C15:C16"/>
    <mergeCell ref="D15:D17"/>
    <mergeCell ref="J15:L16"/>
    <mergeCell ref="J17:L17"/>
    <mergeCell ref="C20:C22"/>
    <mergeCell ref="D20:D22"/>
    <mergeCell ref="J22:L23"/>
    <mergeCell ref="C11:C12"/>
    <mergeCell ref="D11:D13"/>
    <mergeCell ref="J14:L14"/>
    <mergeCell ref="A1:K1"/>
    <mergeCell ref="A2:K2"/>
    <mergeCell ref="C5:C6"/>
    <mergeCell ref="D5:D6"/>
    <mergeCell ref="C8:C9"/>
    <mergeCell ref="D8:D9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11.8515625" style="1" customWidth="1"/>
    <col min="2" max="2" width="8.57421875" style="2" customWidth="1"/>
    <col min="3" max="3" width="8.57421875" style="2" hidden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5" width="9.140625" style="1" customWidth="1"/>
    <col min="16" max="16" width="40.421875" style="1" customWidth="1"/>
    <col min="17" max="16384" width="9.140625" style="1" customWidth="1"/>
  </cols>
  <sheetData>
    <row r="1" spans="1:12" ht="15" customHeight="1">
      <c r="A1" s="356" t="s">
        <v>146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1:12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3" ht="5.25" customHeight="1"/>
    <row r="4" spans="1:12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40">
        <v>3</v>
      </c>
      <c r="J4" s="40">
        <v>4</v>
      </c>
      <c r="K4" s="40" t="s">
        <v>55</v>
      </c>
      <c r="L4" s="40" t="s">
        <v>51</v>
      </c>
    </row>
    <row r="5" spans="1:12" ht="15.75">
      <c r="A5" s="27" t="s">
        <v>3</v>
      </c>
      <c r="B5" s="4">
        <v>20</v>
      </c>
      <c r="C5" s="361">
        <f>B9+B10</f>
        <v>45</v>
      </c>
      <c r="D5" s="363">
        <v>3</v>
      </c>
      <c r="F5" s="79" t="s">
        <v>24</v>
      </c>
      <c r="G5" s="6">
        <v>5</v>
      </c>
      <c r="H5" s="6">
        <v>6</v>
      </c>
      <c r="I5" s="6">
        <v>0</v>
      </c>
      <c r="J5" s="4">
        <v>0</v>
      </c>
      <c r="K5" s="27">
        <f>SUM(G5:J5)</f>
        <v>11</v>
      </c>
      <c r="L5" s="68">
        <v>1</v>
      </c>
    </row>
    <row r="6" spans="1:12" ht="15.75">
      <c r="A6" s="35" t="s">
        <v>4</v>
      </c>
      <c r="B6" s="30">
        <v>20</v>
      </c>
      <c r="C6" s="365"/>
      <c r="D6" s="353"/>
      <c r="F6" s="79" t="s">
        <v>23</v>
      </c>
      <c r="G6" s="6">
        <v>0</v>
      </c>
      <c r="H6" s="6">
        <v>0</v>
      </c>
      <c r="I6" s="6">
        <v>5</v>
      </c>
      <c r="J6" s="4">
        <v>0</v>
      </c>
      <c r="K6" s="27">
        <f aca="true" t="shared" si="0" ref="K6:K11">SUM(G6:J6)</f>
        <v>5</v>
      </c>
      <c r="L6" s="4">
        <v>1</v>
      </c>
    </row>
    <row r="7" spans="1:12" ht="16.5" thickBot="1">
      <c r="A7" s="35" t="s">
        <v>68</v>
      </c>
      <c r="B7" s="85">
        <v>20</v>
      </c>
      <c r="C7" s="110"/>
      <c r="D7" s="206"/>
      <c r="F7" s="79" t="s">
        <v>26</v>
      </c>
      <c r="G7" s="6">
        <v>0</v>
      </c>
      <c r="H7" s="6">
        <v>7</v>
      </c>
      <c r="I7" s="6">
        <v>4</v>
      </c>
      <c r="J7" s="4">
        <v>0</v>
      </c>
      <c r="K7" s="27">
        <f t="shared" si="0"/>
        <v>11</v>
      </c>
      <c r="L7" s="4">
        <v>1</v>
      </c>
    </row>
    <row r="8" spans="1:12" ht="16.5" thickBot="1">
      <c r="A8" s="41" t="s">
        <v>52</v>
      </c>
      <c r="B8" s="99">
        <f>SUM(B5:B7)</f>
        <v>60</v>
      </c>
      <c r="C8" s="93"/>
      <c r="D8" s="94"/>
      <c r="F8" s="160" t="s">
        <v>27</v>
      </c>
      <c r="G8" s="6">
        <v>0</v>
      </c>
      <c r="H8" s="6">
        <v>0</v>
      </c>
      <c r="I8" s="6">
        <v>2</v>
      </c>
      <c r="J8" s="4">
        <v>0</v>
      </c>
      <c r="K8" s="27">
        <f t="shared" si="0"/>
        <v>2</v>
      </c>
      <c r="L8" s="4">
        <v>1</v>
      </c>
    </row>
    <row r="9" spans="1:12" ht="15.75">
      <c r="A9" s="36" t="s">
        <v>78</v>
      </c>
      <c r="B9" s="4">
        <v>22</v>
      </c>
      <c r="C9" s="351" t="e">
        <f>#REF!+#REF!</f>
        <v>#REF!</v>
      </c>
      <c r="D9" s="366">
        <v>2</v>
      </c>
      <c r="F9" s="79" t="s">
        <v>28</v>
      </c>
      <c r="G9" s="6">
        <v>8</v>
      </c>
      <c r="H9" s="6">
        <v>3</v>
      </c>
      <c r="I9" s="6">
        <v>4</v>
      </c>
      <c r="J9" s="4">
        <v>0</v>
      </c>
      <c r="K9" s="27">
        <f t="shared" si="0"/>
        <v>15</v>
      </c>
      <c r="L9" s="4">
        <v>2</v>
      </c>
    </row>
    <row r="10" spans="1:12" ht="16.5" thickBot="1">
      <c r="A10" s="27" t="s">
        <v>42</v>
      </c>
      <c r="B10" s="30">
        <v>23</v>
      </c>
      <c r="C10" s="351"/>
      <c r="D10" s="355"/>
      <c r="F10" s="79" t="s">
        <v>29</v>
      </c>
      <c r="G10" s="6">
        <v>4</v>
      </c>
      <c r="H10" s="6">
        <v>5</v>
      </c>
      <c r="I10" s="6">
        <v>6</v>
      </c>
      <c r="J10" s="68">
        <v>0</v>
      </c>
      <c r="K10" s="27">
        <f t="shared" si="0"/>
        <v>15</v>
      </c>
      <c r="L10" s="4">
        <v>2</v>
      </c>
    </row>
    <row r="11" spans="1:12" ht="16.5" thickBot="1">
      <c r="A11" s="41" t="s">
        <v>52</v>
      </c>
      <c r="B11" s="99">
        <f>SUM(B9:B10)</f>
        <v>45</v>
      </c>
      <c r="C11" s="95"/>
      <c r="D11" s="94"/>
      <c r="F11" s="80" t="s">
        <v>30</v>
      </c>
      <c r="G11" s="6">
        <v>5</v>
      </c>
      <c r="H11" s="6">
        <v>6</v>
      </c>
      <c r="I11" s="6">
        <v>0</v>
      </c>
      <c r="J11" s="30">
        <v>0</v>
      </c>
      <c r="K11" s="27">
        <f t="shared" si="0"/>
        <v>11</v>
      </c>
      <c r="L11" s="30">
        <v>1</v>
      </c>
    </row>
    <row r="12" spans="1:12" ht="16.5" thickBot="1">
      <c r="A12" s="36" t="s">
        <v>65</v>
      </c>
      <c r="B12" s="4">
        <v>21</v>
      </c>
      <c r="C12" s="351">
        <f>B16+B17</f>
        <v>50</v>
      </c>
      <c r="D12" s="354">
        <v>3</v>
      </c>
      <c r="F12" s="81" t="s">
        <v>54</v>
      </c>
      <c r="G12" s="127">
        <f aca="true" t="shared" si="1" ref="G12:L12">SUM(G5:G11)</f>
        <v>22</v>
      </c>
      <c r="H12" s="127">
        <f t="shared" si="1"/>
        <v>27</v>
      </c>
      <c r="I12" s="127">
        <f t="shared" si="1"/>
        <v>21</v>
      </c>
      <c r="J12" s="127">
        <f t="shared" si="1"/>
        <v>0</v>
      </c>
      <c r="K12" s="127">
        <f>SUM(K5:K11)</f>
        <v>70</v>
      </c>
      <c r="L12" s="127">
        <f t="shared" si="1"/>
        <v>9</v>
      </c>
    </row>
    <row r="13" spans="1:12" ht="15.75">
      <c r="A13" s="35" t="s">
        <v>107</v>
      </c>
      <c r="B13" s="2">
        <v>20</v>
      </c>
      <c r="C13" s="351"/>
      <c r="D13" s="354"/>
      <c r="F13" s="207"/>
      <c r="G13" s="22"/>
      <c r="H13" s="22"/>
      <c r="I13" s="205"/>
      <c r="J13" s="90"/>
      <c r="K13" s="92"/>
      <c r="L13" s="90"/>
    </row>
    <row r="14" spans="1:4" ht="17.25" customHeight="1" thickBot="1">
      <c r="A14" s="35" t="s">
        <v>112</v>
      </c>
      <c r="B14" s="2">
        <v>13</v>
      </c>
      <c r="C14" s="351"/>
      <c r="D14" s="363"/>
    </row>
    <row r="15" spans="1:12" ht="26.25" thickBot="1">
      <c r="A15" s="69" t="s">
        <v>52</v>
      </c>
      <c r="B15" s="154">
        <f>SUM(B12:B14)</f>
        <v>54</v>
      </c>
      <c r="C15" s="95"/>
      <c r="D15" s="94"/>
      <c r="F15" s="130" t="s">
        <v>86</v>
      </c>
      <c r="G15" s="131" t="s">
        <v>50</v>
      </c>
      <c r="H15" s="132" t="s">
        <v>51</v>
      </c>
      <c r="J15" s="348"/>
      <c r="K15" s="348"/>
      <c r="L15" s="348"/>
    </row>
    <row r="16" spans="1:13" ht="15.75" customHeight="1">
      <c r="A16" s="36" t="s">
        <v>5</v>
      </c>
      <c r="B16" s="119">
        <v>26</v>
      </c>
      <c r="C16" s="360">
        <f>B21+B22+B23</f>
        <v>71</v>
      </c>
      <c r="D16" s="355">
        <v>3</v>
      </c>
      <c r="F16" s="129">
        <v>1</v>
      </c>
      <c r="G16" s="77">
        <v>0</v>
      </c>
      <c r="H16" s="33"/>
      <c r="J16" s="362"/>
      <c r="K16" s="362"/>
      <c r="L16" s="362"/>
      <c r="M16" s="71"/>
    </row>
    <row r="17" spans="1:13" ht="15.75">
      <c r="A17" s="70" t="s">
        <v>6</v>
      </c>
      <c r="B17" s="68">
        <v>24</v>
      </c>
      <c r="C17" s="361"/>
      <c r="D17" s="355"/>
      <c r="F17" s="102" t="s">
        <v>132</v>
      </c>
      <c r="G17" s="68">
        <v>2</v>
      </c>
      <c r="H17" s="6"/>
      <c r="J17" s="362"/>
      <c r="K17" s="362"/>
      <c r="L17" s="362"/>
      <c r="M17" s="71"/>
    </row>
    <row r="18" spans="1:13" ht="16.5" thickBot="1">
      <c r="A18" s="120" t="s">
        <v>69</v>
      </c>
      <c r="B18" s="110">
        <v>19</v>
      </c>
      <c r="C18" s="78"/>
      <c r="D18" s="355"/>
      <c r="F18" s="102" t="s">
        <v>111</v>
      </c>
      <c r="G18" s="68">
        <v>1</v>
      </c>
      <c r="H18" s="6"/>
      <c r="J18" s="348"/>
      <c r="K18" s="348"/>
      <c r="L18" s="348"/>
      <c r="M18" s="71"/>
    </row>
    <row r="19" spans="1:13" ht="16.5" thickBot="1">
      <c r="A19" s="148" t="s">
        <v>52</v>
      </c>
      <c r="B19" s="147">
        <f>SUM(B16:B18)</f>
        <v>69</v>
      </c>
      <c r="C19" s="149"/>
      <c r="D19" s="150"/>
      <c r="F19" s="128" t="s">
        <v>98</v>
      </c>
      <c r="G19" s="4">
        <v>1</v>
      </c>
      <c r="H19" s="4"/>
      <c r="M19" s="71"/>
    </row>
    <row r="20" spans="1:13" ht="17.25" thickBot="1">
      <c r="A20" s="155" t="s">
        <v>52</v>
      </c>
      <c r="B20" s="57">
        <f>B8+B11+B15+B19</f>
        <v>228</v>
      </c>
      <c r="C20" s="57"/>
      <c r="D20" s="60">
        <f>D5+D9+D12+D16</f>
        <v>11</v>
      </c>
      <c r="F20" s="133" t="s">
        <v>133</v>
      </c>
      <c r="G20" s="30">
        <v>1</v>
      </c>
      <c r="H20" s="30"/>
      <c r="J20" s="362" t="s">
        <v>144</v>
      </c>
      <c r="K20" s="362"/>
      <c r="L20" s="362"/>
      <c r="M20" s="71"/>
    </row>
    <row r="21" spans="1:13" ht="16.5" thickBot="1">
      <c r="A21" s="36" t="s">
        <v>7</v>
      </c>
      <c r="B21" s="77">
        <v>23</v>
      </c>
      <c r="C21" s="351">
        <f>B25+B26+B27</f>
        <v>53</v>
      </c>
      <c r="D21" s="355">
        <v>3</v>
      </c>
      <c r="F21" s="211" t="s">
        <v>87</v>
      </c>
      <c r="G21" s="209"/>
      <c r="H21" s="210"/>
      <c r="I21" s="71"/>
      <c r="J21" s="362" t="s">
        <v>130</v>
      </c>
      <c r="K21" s="362"/>
      <c r="L21" s="362"/>
      <c r="M21" s="71"/>
    </row>
    <row r="22" spans="1:13" ht="16.5" thickBot="1">
      <c r="A22" s="27" t="s">
        <v>8</v>
      </c>
      <c r="B22" s="4">
        <v>23</v>
      </c>
      <c r="C22" s="351"/>
      <c r="D22" s="355"/>
      <c r="F22" s="215"/>
      <c r="G22" s="165"/>
      <c r="I22" s="71"/>
      <c r="M22" s="71"/>
    </row>
    <row r="23" spans="1:13" ht="16.5" customHeight="1" thickBot="1">
      <c r="A23" s="35" t="s">
        <v>37</v>
      </c>
      <c r="B23" s="78">
        <v>25</v>
      </c>
      <c r="C23" s="351"/>
      <c r="D23" s="355"/>
      <c r="F23" s="166">
        <v>2</v>
      </c>
      <c r="G23" s="171">
        <v>2</v>
      </c>
      <c r="H23" s="391">
        <v>1</v>
      </c>
      <c r="I23" s="104"/>
      <c r="J23" s="348" t="s">
        <v>131</v>
      </c>
      <c r="K23" s="348"/>
      <c r="L23" s="348"/>
      <c r="M23" s="71"/>
    </row>
    <row r="24" spans="1:13" ht="16.5" thickBot="1">
      <c r="A24" s="69" t="s">
        <v>52</v>
      </c>
      <c r="B24" s="154">
        <f>SUM(B21:B23)</f>
        <v>71</v>
      </c>
      <c r="C24" s="86"/>
      <c r="D24" s="42"/>
      <c r="F24" s="168" t="s">
        <v>134</v>
      </c>
      <c r="G24" s="162">
        <v>4</v>
      </c>
      <c r="H24" s="392"/>
      <c r="I24" s="104"/>
      <c r="J24" s="348"/>
      <c r="K24" s="348"/>
      <c r="L24" s="348"/>
      <c r="M24" s="71"/>
    </row>
    <row r="25" spans="1:13" ht="16.5" thickBot="1">
      <c r="A25" s="36" t="s">
        <v>9</v>
      </c>
      <c r="B25" s="85">
        <v>17</v>
      </c>
      <c r="C25" s="351">
        <f>B29+B30+B31</f>
        <v>63</v>
      </c>
      <c r="D25" s="355">
        <v>3</v>
      </c>
      <c r="F25" s="217" t="s">
        <v>135</v>
      </c>
      <c r="G25" s="218">
        <v>4</v>
      </c>
      <c r="H25" s="393"/>
      <c r="I25" s="104"/>
      <c r="M25" s="71"/>
    </row>
    <row r="26" spans="1:12" ht="15.75" customHeight="1">
      <c r="A26" s="27" t="s">
        <v>10</v>
      </c>
      <c r="B26" s="4">
        <v>16</v>
      </c>
      <c r="C26" s="351"/>
      <c r="D26" s="355"/>
      <c r="F26" s="216" t="s">
        <v>136</v>
      </c>
      <c r="G26" s="77">
        <v>3</v>
      </c>
      <c r="H26" s="391"/>
      <c r="I26" s="2"/>
      <c r="J26" s="385" t="s">
        <v>128</v>
      </c>
      <c r="K26" s="385"/>
      <c r="L26" s="385"/>
    </row>
    <row r="27" spans="1:12" ht="16.5" customHeight="1" thickBot="1">
      <c r="A27" s="35" t="s">
        <v>67</v>
      </c>
      <c r="B27" s="2">
        <v>20</v>
      </c>
      <c r="C27" s="351"/>
      <c r="D27" s="355"/>
      <c r="F27" s="212">
        <v>6</v>
      </c>
      <c r="G27" s="169">
        <v>6</v>
      </c>
      <c r="H27" s="393"/>
      <c r="I27" s="2"/>
      <c r="J27" s="348" t="s">
        <v>138</v>
      </c>
      <c r="K27" s="348"/>
      <c r="L27" s="348"/>
    </row>
    <row r="28" spans="1:12" ht="16.5" customHeight="1" thickBot="1">
      <c r="A28" s="69" t="s">
        <v>52</v>
      </c>
      <c r="B28" s="154">
        <f>SUM(B25:B27)</f>
        <v>53</v>
      </c>
      <c r="C28" s="154"/>
      <c r="D28" s="34"/>
      <c r="F28" s="213" t="s">
        <v>137</v>
      </c>
      <c r="G28" s="176">
        <v>2</v>
      </c>
      <c r="H28" s="388">
        <v>1</v>
      </c>
      <c r="I28" s="2"/>
      <c r="J28" s="348"/>
      <c r="K28" s="348"/>
      <c r="L28" s="348"/>
    </row>
    <row r="29" spans="1:12" ht="16.5" customHeight="1">
      <c r="A29" s="36" t="s">
        <v>11</v>
      </c>
      <c r="B29" s="96">
        <v>20</v>
      </c>
      <c r="C29" s="85">
        <f>B33+B34</f>
        <v>45</v>
      </c>
      <c r="D29" s="164">
        <v>3</v>
      </c>
      <c r="F29" s="178">
        <v>8</v>
      </c>
      <c r="G29" s="68">
        <v>2</v>
      </c>
      <c r="H29" s="389"/>
      <c r="I29" s="2"/>
      <c r="J29" s="348"/>
      <c r="K29" s="348"/>
      <c r="L29" s="348"/>
    </row>
    <row r="30" spans="1:12" ht="16.5" thickBot="1">
      <c r="A30" s="27" t="s">
        <v>12</v>
      </c>
      <c r="B30" s="204">
        <v>22</v>
      </c>
      <c r="C30" s="161"/>
      <c r="D30" s="164"/>
      <c r="F30" s="180">
        <v>9</v>
      </c>
      <c r="G30" s="173">
        <v>4</v>
      </c>
      <c r="H30" s="390"/>
      <c r="J30" s="348"/>
      <c r="K30" s="348"/>
      <c r="L30" s="348"/>
    </row>
    <row r="31" spans="1:12" ht="16.5" customHeight="1" thickBot="1">
      <c r="A31" s="35" t="s">
        <v>13</v>
      </c>
      <c r="B31" s="205">
        <v>21</v>
      </c>
      <c r="C31" s="90"/>
      <c r="D31" s="164"/>
      <c r="F31" s="174" t="s">
        <v>52</v>
      </c>
      <c r="G31" s="152">
        <f>G23+G24+G25+G26+G27+G28+G29+G30</f>
        <v>27</v>
      </c>
      <c r="H31" s="109">
        <f>H28+H26+H23</f>
        <v>2</v>
      </c>
      <c r="J31" s="348" t="s">
        <v>139</v>
      </c>
      <c r="K31" s="348"/>
      <c r="L31" s="348"/>
    </row>
    <row r="32" spans="1:12" ht="15.75" customHeight="1" thickBot="1">
      <c r="A32" s="69" t="s">
        <v>52</v>
      </c>
      <c r="B32" s="154">
        <f>SUM(B29:B31)</f>
        <v>63</v>
      </c>
      <c r="C32" s="154"/>
      <c r="D32" s="34"/>
      <c r="J32" s="348" t="s">
        <v>140</v>
      </c>
      <c r="K32" s="348"/>
      <c r="L32" s="348"/>
    </row>
    <row r="33" spans="1:12" ht="15.75" customHeight="1" thickBot="1">
      <c r="A33" s="36" t="s">
        <v>14</v>
      </c>
      <c r="B33" s="77">
        <v>20</v>
      </c>
      <c r="C33" s="83" t="e">
        <f>B37+B38+#REF!+#REF!</f>
        <v>#REF!</v>
      </c>
      <c r="D33" s="124">
        <v>3</v>
      </c>
      <c r="F33" s="142" t="s">
        <v>72</v>
      </c>
      <c r="G33" s="143" t="s">
        <v>25</v>
      </c>
      <c r="H33" s="144" t="s">
        <v>51</v>
      </c>
      <c r="J33" s="348" t="s">
        <v>141</v>
      </c>
      <c r="K33" s="348"/>
      <c r="L33" s="348"/>
    </row>
    <row r="34" spans="1:8" ht="15.75">
      <c r="A34" s="27" t="s">
        <v>15</v>
      </c>
      <c r="B34" s="4">
        <v>25</v>
      </c>
      <c r="C34" s="83"/>
      <c r="D34" s="163"/>
      <c r="F34" s="140" t="s">
        <v>32</v>
      </c>
      <c r="G34" s="141">
        <f>B20</f>
        <v>228</v>
      </c>
      <c r="H34" s="141">
        <f>D20</f>
        <v>11</v>
      </c>
    </row>
    <row r="35" spans="1:9" ht="19.5" customHeight="1" thickBot="1">
      <c r="A35" s="35" t="s">
        <v>16</v>
      </c>
      <c r="B35" s="30">
        <v>24</v>
      </c>
      <c r="C35" s="90"/>
      <c r="D35" s="67"/>
      <c r="F35" s="49" t="s">
        <v>33</v>
      </c>
      <c r="G35" s="51">
        <f>B41</f>
        <v>319</v>
      </c>
      <c r="H35" s="50">
        <f>D41</f>
        <v>15</v>
      </c>
      <c r="I35" s="1" t="s">
        <v>71</v>
      </c>
    </row>
    <row r="36" spans="1:8" ht="16.5" thickBot="1">
      <c r="A36" s="69" t="s">
        <v>52</v>
      </c>
      <c r="B36" s="154">
        <f>SUM(B33:B35)</f>
        <v>69</v>
      </c>
      <c r="C36" s="86"/>
      <c r="D36" s="42"/>
      <c r="F36" s="49" t="s">
        <v>34</v>
      </c>
      <c r="G36" s="51">
        <f>B47</f>
        <v>62</v>
      </c>
      <c r="H36" s="51">
        <f>D47</f>
        <v>3</v>
      </c>
    </row>
    <row r="37" spans="1:13" ht="15.75">
      <c r="A37" s="198" t="s">
        <v>17</v>
      </c>
      <c r="B37" s="77">
        <v>22</v>
      </c>
      <c r="C37" s="171"/>
      <c r="D37" s="202">
        <v>3</v>
      </c>
      <c r="F37" s="49" t="s">
        <v>35</v>
      </c>
      <c r="G37" s="51">
        <f>K12</f>
        <v>70</v>
      </c>
      <c r="H37" s="51">
        <f>L12</f>
        <v>9</v>
      </c>
      <c r="J37" s="386"/>
      <c r="K37" s="386"/>
      <c r="L37" s="386"/>
      <c r="M37" s="386"/>
    </row>
    <row r="38" spans="1:13" ht="15.75" customHeight="1">
      <c r="A38" s="199" t="s">
        <v>18</v>
      </c>
      <c r="B38" s="4">
        <v>21</v>
      </c>
      <c r="C38" s="30"/>
      <c r="D38" s="203"/>
      <c r="F38" s="49" t="s">
        <v>31</v>
      </c>
      <c r="G38" s="51">
        <f>G31</f>
        <v>27</v>
      </c>
      <c r="H38" s="51">
        <f>H31</f>
        <v>2</v>
      </c>
      <c r="J38" s="386"/>
      <c r="K38" s="386"/>
      <c r="L38" s="386"/>
      <c r="M38" s="386"/>
    </row>
    <row r="39" spans="1:13" ht="16.5" thickBot="1">
      <c r="A39" s="200" t="s">
        <v>19</v>
      </c>
      <c r="B39" s="30">
        <v>20</v>
      </c>
      <c r="C39" s="115"/>
      <c r="D39" s="201"/>
      <c r="F39" s="145" t="s">
        <v>88</v>
      </c>
      <c r="G39" s="35"/>
      <c r="H39" s="35"/>
      <c r="J39" s="386"/>
      <c r="K39" s="386"/>
      <c r="L39" s="386"/>
      <c r="M39" s="386"/>
    </row>
    <row r="40" spans="1:13" ht="16.5" customHeight="1" thickBot="1">
      <c r="A40" s="193" t="s">
        <v>52</v>
      </c>
      <c r="B40" s="194">
        <f>SUM(B37:B39)</f>
        <v>63</v>
      </c>
      <c r="C40" s="196"/>
      <c r="D40" s="197"/>
      <c r="F40" s="64" t="s">
        <v>44</v>
      </c>
      <c r="G40" s="214">
        <f>G34+G35+G36+G37+G38</f>
        <v>706</v>
      </c>
      <c r="H40" s="146">
        <f>SUM(H34:H38)</f>
        <v>40</v>
      </c>
      <c r="J40" s="386"/>
      <c r="K40" s="386"/>
      <c r="L40" s="386"/>
      <c r="M40" s="386"/>
    </row>
    <row r="41" spans="1:13" ht="16.5" customHeight="1" thickBot="1">
      <c r="A41" s="151" t="s">
        <v>52</v>
      </c>
      <c r="B41" s="152">
        <f>B24+B28+B32+B36+B40</f>
        <v>319</v>
      </c>
      <c r="C41" s="88"/>
      <c r="D41" s="61">
        <f>D21+D25+D29+D33+D37</f>
        <v>15</v>
      </c>
      <c r="J41" s="386"/>
      <c r="K41" s="386"/>
      <c r="L41" s="386"/>
      <c r="M41" s="386"/>
    </row>
    <row r="42" spans="1:13" ht="15.75" customHeight="1">
      <c r="A42" s="36" t="s">
        <v>20</v>
      </c>
      <c r="B42" s="119">
        <v>20</v>
      </c>
      <c r="C42" s="77"/>
      <c r="D42" s="379">
        <v>2</v>
      </c>
      <c r="F42" s="65" t="s">
        <v>56</v>
      </c>
      <c r="G42" s="66">
        <f>G40/H40</f>
        <v>17.65</v>
      </c>
      <c r="I42" s="12"/>
      <c r="J42" s="386"/>
      <c r="K42" s="386"/>
      <c r="L42" s="386"/>
      <c r="M42" s="386"/>
    </row>
    <row r="43" spans="1:13" ht="16.5" customHeight="1" thickBot="1">
      <c r="A43" s="36" t="s">
        <v>21</v>
      </c>
      <c r="B43" s="119">
        <v>19</v>
      </c>
      <c r="C43" s="90"/>
      <c r="D43" s="381"/>
      <c r="F43" s="65" t="s">
        <v>57</v>
      </c>
      <c r="G43" s="66">
        <f>(G40-G38)/(H40-H38)</f>
        <v>17.86842105263158</v>
      </c>
      <c r="I43" s="12"/>
      <c r="J43" s="208"/>
      <c r="K43" s="208"/>
      <c r="L43" s="208"/>
      <c r="M43" s="208"/>
    </row>
    <row r="44" spans="1:13" ht="16.5" thickBot="1">
      <c r="A44" s="191" t="s">
        <v>52</v>
      </c>
      <c r="B44" s="192">
        <f>SUM(B42:B43)</f>
        <v>39</v>
      </c>
      <c r="C44" s="147"/>
      <c r="D44" s="195"/>
      <c r="F44" s="65" t="s">
        <v>58</v>
      </c>
      <c r="G44" s="66">
        <f>B48/D48</f>
        <v>21</v>
      </c>
      <c r="I44" s="12"/>
      <c r="J44" s="387" t="s">
        <v>145</v>
      </c>
      <c r="K44" s="387"/>
      <c r="L44" s="387"/>
      <c r="M44" s="387"/>
    </row>
    <row r="45" spans="1:13" ht="15.75">
      <c r="A45" s="198" t="s">
        <v>39</v>
      </c>
      <c r="B45" s="119">
        <v>23</v>
      </c>
      <c r="C45" s="165"/>
      <c r="D45" s="150">
        <v>1</v>
      </c>
      <c r="F45" s="65" t="s">
        <v>123</v>
      </c>
      <c r="G45" s="66">
        <f>K12/L12</f>
        <v>7.777777777777778</v>
      </c>
      <c r="H45" s="12"/>
      <c r="I45" s="12"/>
      <c r="J45" s="387" t="s">
        <v>142</v>
      </c>
      <c r="K45" s="387"/>
      <c r="L45" s="387"/>
      <c r="M45" s="387"/>
    </row>
    <row r="46" spans="1:10" ht="16.5" thickBot="1">
      <c r="A46" s="193" t="s">
        <v>52</v>
      </c>
      <c r="B46" s="194">
        <f>SUM(B45:B45)</f>
        <v>23</v>
      </c>
      <c r="C46" s="196"/>
      <c r="D46" s="197"/>
      <c r="I46" s="12"/>
      <c r="J46" s="12"/>
    </row>
    <row r="47" spans="1:10" ht="16.5" thickBot="1">
      <c r="A47" s="151" t="s">
        <v>52</v>
      </c>
      <c r="B47" s="152">
        <f>B44+B46</f>
        <v>62</v>
      </c>
      <c r="C47" s="88"/>
      <c r="D47" s="61">
        <f>D42+D45</f>
        <v>3</v>
      </c>
      <c r="I47" s="12"/>
      <c r="J47" s="12"/>
    </row>
    <row r="48" spans="1:10" ht="19.5" customHeight="1" thickBot="1">
      <c r="A48" s="59" t="s">
        <v>52</v>
      </c>
      <c r="B48" s="62">
        <f>B20+B41+B47</f>
        <v>609</v>
      </c>
      <c r="C48" s="89"/>
      <c r="D48" s="63">
        <f>D20+D41+D47</f>
        <v>29</v>
      </c>
      <c r="I48" s="12"/>
      <c r="J48" s="12"/>
    </row>
    <row r="49" spans="9:10" ht="15">
      <c r="I49" s="12"/>
      <c r="J49" s="12"/>
    </row>
    <row r="50" spans="9:10" ht="15">
      <c r="I50" s="12"/>
      <c r="J50" s="12"/>
    </row>
    <row r="51" ht="15">
      <c r="I51" s="12"/>
    </row>
    <row r="52" spans="6:9" ht="15">
      <c r="F52" s="105"/>
      <c r="G52" s="105"/>
      <c r="H52" s="105"/>
      <c r="I52" s="105"/>
    </row>
    <row r="53" spans="6:9" ht="15">
      <c r="F53" s="105"/>
      <c r="G53" s="105"/>
      <c r="H53" s="105"/>
      <c r="I53" s="105"/>
    </row>
    <row r="54" spans="6:9" ht="15">
      <c r="F54" s="105"/>
      <c r="G54" s="105"/>
      <c r="H54" s="105"/>
      <c r="I54" s="105"/>
    </row>
    <row r="55" spans="6:9" ht="15">
      <c r="F55" s="105"/>
      <c r="G55" s="105"/>
      <c r="H55" s="105"/>
      <c r="I55" s="105"/>
    </row>
    <row r="56" spans="1:12" ht="15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</row>
    <row r="57" spans="6:9" ht="15">
      <c r="F57" s="105"/>
      <c r="G57" s="105"/>
      <c r="H57" s="105"/>
      <c r="I57" s="105"/>
    </row>
    <row r="58" spans="6:9" ht="15">
      <c r="F58" s="105"/>
      <c r="G58" s="105"/>
      <c r="H58" s="105"/>
      <c r="I58" s="105"/>
    </row>
    <row r="59" spans="6:9" ht="15">
      <c r="F59" s="105"/>
      <c r="G59" s="105"/>
      <c r="H59" s="105"/>
      <c r="I59" s="105"/>
    </row>
    <row r="60" spans="6:9" ht="15">
      <c r="F60" s="105"/>
      <c r="G60" s="105"/>
      <c r="H60" s="105"/>
      <c r="I60" s="105"/>
    </row>
    <row r="61" spans="6:9" ht="15">
      <c r="F61" s="105"/>
      <c r="G61" s="105"/>
      <c r="H61" s="105"/>
      <c r="I61" s="105"/>
    </row>
    <row r="62" spans="6:9" ht="15">
      <c r="F62" s="105"/>
      <c r="G62" s="105"/>
      <c r="H62" s="105"/>
      <c r="I62" s="105"/>
    </row>
    <row r="63" spans="6:9" ht="15">
      <c r="F63" s="105"/>
      <c r="G63" s="105"/>
      <c r="H63" s="105"/>
      <c r="I63" s="105"/>
    </row>
    <row r="64" spans="6:9" ht="15">
      <c r="F64" s="105"/>
      <c r="G64" s="105"/>
      <c r="H64" s="105"/>
      <c r="I64" s="105"/>
    </row>
  </sheetData>
  <sheetProtection/>
  <mergeCells count="37">
    <mergeCell ref="J32:L32"/>
    <mergeCell ref="J31:L31"/>
    <mergeCell ref="J41:M41"/>
    <mergeCell ref="J42:M42"/>
    <mergeCell ref="D25:D27"/>
    <mergeCell ref="J26:L26"/>
    <mergeCell ref="J27:L30"/>
    <mergeCell ref="J37:M38"/>
    <mergeCell ref="J20:L20"/>
    <mergeCell ref="H28:H30"/>
    <mergeCell ref="H23:H25"/>
    <mergeCell ref="H26:H27"/>
    <mergeCell ref="J33:L33"/>
    <mergeCell ref="C21:C23"/>
    <mergeCell ref="D21:D23"/>
    <mergeCell ref="J21:L21"/>
    <mergeCell ref="J23:L24"/>
    <mergeCell ref="C25:C27"/>
    <mergeCell ref="A56:L56"/>
    <mergeCell ref="J39:M39"/>
    <mergeCell ref="J40:M40"/>
    <mergeCell ref="J45:M45"/>
    <mergeCell ref="D42:D43"/>
    <mergeCell ref="J44:M44"/>
    <mergeCell ref="D12:D14"/>
    <mergeCell ref="J15:L15"/>
    <mergeCell ref="C16:C17"/>
    <mergeCell ref="D16:D18"/>
    <mergeCell ref="J16:L17"/>
    <mergeCell ref="J18:L18"/>
    <mergeCell ref="C12:C14"/>
    <mergeCell ref="A1:K1"/>
    <mergeCell ref="A2:K2"/>
    <mergeCell ref="C5:C6"/>
    <mergeCell ref="D5:D6"/>
    <mergeCell ref="C9:C10"/>
    <mergeCell ref="D9:D10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3">
      <selection activeCell="P28" sqref="P28"/>
    </sheetView>
  </sheetViews>
  <sheetFormatPr defaultColWidth="9.140625" defaultRowHeight="12.75"/>
  <cols>
    <col min="1" max="1" width="11.8515625" style="1" customWidth="1"/>
    <col min="2" max="2" width="8.57421875" style="2" customWidth="1"/>
    <col min="3" max="3" width="8.57421875" style="2" hidden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5" width="9.140625" style="1" customWidth="1"/>
    <col min="16" max="16" width="40.421875" style="1" customWidth="1"/>
    <col min="17" max="16384" width="9.140625" style="1" customWidth="1"/>
  </cols>
  <sheetData>
    <row r="1" spans="1:12" ht="15" customHeight="1">
      <c r="A1" s="356" t="s">
        <v>181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1:12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3" ht="5.25" customHeight="1"/>
    <row r="4" spans="1:12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40">
        <v>3</v>
      </c>
      <c r="J4" s="40">
        <v>4</v>
      </c>
      <c r="K4" s="40" t="s">
        <v>55</v>
      </c>
      <c r="L4" s="40" t="s">
        <v>51</v>
      </c>
    </row>
    <row r="5" spans="1:12" ht="15.75">
      <c r="A5" s="27" t="s">
        <v>3</v>
      </c>
      <c r="B5" s="4">
        <v>20</v>
      </c>
      <c r="C5" s="361">
        <f>B9+B10</f>
        <v>43</v>
      </c>
      <c r="D5" s="363">
        <v>3</v>
      </c>
      <c r="F5" s="79" t="s">
        <v>24</v>
      </c>
      <c r="G5" s="6">
        <v>5</v>
      </c>
      <c r="H5" s="6">
        <v>7</v>
      </c>
      <c r="I5" s="6">
        <v>0</v>
      </c>
      <c r="J5" s="4">
        <v>0</v>
      </c>
      <c r="K5" s="27">
        <f>SUM(G5:J5)</f>
        <v>12</v>
      </c>
      <c r="L5" s="68">
        <v>1</v>
      </c>
    </row>
    <row r="6" spans="1:12" ht="15.75">
      <c r="A6" s="35" t="s">
        <v>4</v>
      </c>
      <c r="B6" s="30">
        <v>20</v>
      </c>
      <c r="C6" s="365"/>
      <c r="D6" s="353"/>
      <c r="F6" s="79" t="s">
        <v>23</v>
      </c>
      <c r="G6" s="6">
        <v>0</v>
      </c>
      <c r="H6" s="6">
        <v>0</v>
      </c>
      <c r="I6" s="6">
        <v>5</v>
      </c>
      <c r="J6" s="4">
        <v>0</v>
      </c>
      <c r="K6" s="27">
        <f aca="true" t="shared" si="0" ref="K6:K11">SUM(G6:J6)</f>
        <v>5</v>
      </c>
      <c r="L6" s="4">
        <v>1</v>
      </c>
    </row>
    <row r="7" spans="1:12" ht="16.5" thickBot="1">
      <c r="A7" s="35" t="s">
        <v>68</v>
      </c>
      <c r="B7" s="85">
        <v>19</v>
      </c>
      <c r="C7" s="110"/>
      <c r="D7" s="206"/>
      <c r="F7" s="79" t="s">
        <v>26</v>
      </c>
      <c r="G7" s="6">
        <v>0</v>
      </c>
      <c r="H7" s="6">
        <v>6</v>
      </c>
      <c r="I7" s="6">
        <v>3</v>
      </c>
      <c r="J7" s="4">
        <v>0</v>
      </c>
      <c r="K7" s="27">
        <f t="shared" si="0"/>
        <v>9</v>
      </c>
      <c r="L7" s="4">
        <v>1</v>
      </c>
    </row>
    <row r="8" spans="1:12" ht="16.5" thickBot="1">
      <c r="A8" s="41" t="s">
        <v>52</v>
      </c>
      <c r="B8" s="99">
        <f>SUM(B5:B7)</f>
        <v>59</v>
      </c>
      <c r="C8" s="93"/>
      <c r="D8" s="94"/>
      <c r="F8" s="160" t="s">
        <v>27</v>
      </c>
      <c r="G8" s="6">
        <v>0</v>
      </c>
      <c r="H8" s="6">
        <v>0</v>
      </c>
      <c r="I8" s="6">
        <v>2</v>
      </c>
      <c r="J8" s="4">
        <v>0</v>
      </c>
      <c r="K8" s="27">
        <f t="shared" si="0"/>
        <v>2</v>
      </c>
      <c r="L8" s="4">
        <v>1</v>
      </c>
    </row>
    <row r="9" spans="1:12" ht="15.75">
      <c r="A9" s="36" t="s">
        <v>78</v>
      </c>
      <c r="B9" s="4">
        <v>22</v>
      </c>
      <c r="C9" s="351" t="e">
        <f>#REF!+#REF!</f>
        <v>#REF!</v>
      </c>
      <c r="D9" s="366">
        <v>2</v>
      </c>
      <c r="F9" s="79" t="s">
        <v>28</v>
      </c>
      <c r="G9" s="6">
        <v>9</v>
      </c>
      <c r="H9" s="6">
        <v>2</v>
      </c>
      <c r="I9" s="6">
        <v>4</v>
      </c>
      <c r="J9" s="4">
        <v>0</v>
      </c>
      <c r="K9" s="27">
        <f t="shared" si="0"/>
        <v>15</v>
      </c>
      <c r="L9" s="4">
        <v>2</v>
      </c>
    </row>
    <row r="10" spans="1:12" ht="16.5" thickBot="1">
      <c r="A10" s="27" t="s">
        <v>42</v>
      </c>
      <c r="B10" s="30">
        <v>21</v>
      </c>
      <c r="C10" s="351"/>
      <c r="D10" s="355"/>
      <c r="F10" s="79" t="s">
        <v>29</v>
      </c>
      <c r="G10" s="6">
        <v>4</v>
      </c>
      <c r="H10" s="6">
        <v>5</v>
      </c>
      <c r="I10" s="6">
        <v>6</v>
      </c>
      <c r="J10" s="68">
        <v>0</v>
      </c>
      <c r="K10" s="27">
        <f t="shared" si="0"/>
        <v>15</v>
      </c>
      <c r="L10" s="4">
        <v>2</v>
      </c>
    </row>
    <row r="11" spans="1:12" ht="16.5" thickBot="1">
      <c r="A11" s="41" t="s">
        <v>52</v>
      </c>
      <c r="B11" s="99">
        <f>SUM(B9:B10)</f>
        <v>43</v>
      </c>
      <c r="C11" s="95"/>
      <c r="D11" s="94"/>
      <c r="F11" s="80" t="s">
        <v>30</v>
      </c>
      <c r="G11" s="6">
        <v>5</v>
      </c>
      <c r="H11" s="6">
        <v>7</v>
      </c>
      <c r="I11" s="6">
        <v>0</v>
      </c>
      <c r="J11" s="30">
        <v>0</v>
      </c>
      <c r="K11" s="27">
        <f t="shared" si="0"/>
        <v>12</v>
      </c>
      <c r="L11" s="30">
        <v>1</v>
      </c>
    </row>
    <row r="12" spans="1:12" ht="16.5" thickBot="1">
      <c r="A12" s="36" t="s">
        <v>65</v>
      </c>
      <c r="B12" s="4">
        <v>21</v>
      </c>
      <c r="C12" s="351">
        <f>B16+B17</f>
        <v>49</v>
      </c>
      <c r="D12" s="354">
        <v>3</v>
      </c>
      <c r="F12" s="81" t="s">
        <v>54</v>
      </c>
      <c r="G12" s="127">
        <f aca="true" t="shared" si="1" ref="G12:L12">SUM(G5:G11)</f>
        <v>23</v>
      </c>
      <c r="H12" s="127">
        <f t="shared" si="1"/>
        <v>27</v>
      </c>
      <c r="I12" s="127">
        <f t="shared" si="1"/>
        <v>20</v>
      </c>
      <c r="J12" s="127">
        <f t="shared" si="1"/>
        <v>0</v>
      </c>
      <c r="K12" s="127">
        <f>SUM(K5:K11)</f>
        <v>70</v>
      </c>
      <c r="L12" s="127">
        <f t="shared" si="1"/>
        <v>9</v>
      </c>
    </row>
    <row r="13" spans="1:12" ht="15.75">
      <c r="A13" s="35" t="s">
        <v>107</v>
      </c>
      <c r="B13" s="2">
        <v>21</v>
      </c>
      <c r="C13" s="351"/>
      <c r="D13" s="354"/>
      <c r="F13" s="207"/>
      <c r="G13" s="22"/>
      <c r="H13" s="22"/>
      <c r="I13" s="205"/>
      <c r="J13" s="90"/>
      <c r="K13" s="92"/>
      <c r="L13" s="90"/>
    </row>
    <row r="14" spans="1:4" ht="17.25" customHeight="1" thickBot="1">
      <c r="A14" s="35" t="s">
        <v>112</v>
      </c>
      <c r="B14" s="2">
        <v>14</v>
      </c>
      <c r="C14" s="351"/>
      <c r="D14" s="363"/>
    </row>
    <row r="15" spans="1:12" ht="26.25" thickBot="1">
      <c r="A15" s="69" t="s">
        <v>52</v>
      </c>
      <c r="B15" s="154">
        <f>SUM(B12:B14)</f>
        <v>56</v>
      </c>
      <c r="C15" s="95"/>
      <c r="D15" s="94"/>
      <c r="F15" s="130" t="s">
        <v>86</v>
      </c>
      <c r="G15" s="131" t="s">
        <v>50</v>
      </c>
      <c r="H15" s="132" t="s">
        <v>51</v>
      </c>
      <c r="J15" s="348"/>
      <c r="K15" s="348"/>
      <c r="L15" s="348"/>
    </row>
    <row r="16" spans="1:13" ht="15.75" customHeight="1">
      <c r="A16" s="36" t="s">
        <v>5</v>
      </c>
      <c r="B16" s="119">
        <v>26</v>
      </c>
      <c r="C16" s="360">
        <f>B21+B22+B23</f>
        <v>74</v>
      </c>
      <c r="D16" s="355">
        <v>3</v>
      </c>
      <c r="F16" s="129">
        <v>1</v>
      </c>
      <c r="G16" s="77">
        <v>0</v>
      </c>
      <c r="H16" s="33"/>
      <c r="J16" s="362"/>
      <c r="K16" s="362"/>
      <c r="L16" s="362"/>
      <c r="M16" s="71"/>
    </row>
    <row r="17" spans="1:13" ht="15.75">
      <c r="A17" s="70" t="s">
        <v>6</v>
      </c>
      <c r="B17" s="68">
        <v>23</v>
      </c>
      <c r="C17" s="361"/>
      <c r="D17" s="355"/>
      <c r="F17" s="102" t="s">
        <v>132</v>
      </c>
      <c r="G17" s="68">
        <v>2</v>
      </c>
      <c r="H17" s="6"/>
      <c r="J17" s="362"/>
      <c r="K17" s="362"/>
      <c r="L17" s="362"/>
      <c r="M17" s="71"/>
    </row>
    <row r="18" spans="1:13" ht="16.5" thickBot="1">
      <c r="A18" s="120" t="s">
        <v>69</v>
      </c>
      <c r="B18" s="110">
        <v>19</v>
      </c>
      <c r="C18" s="78"/>
      <c r="D18" s="355"/>
      <c r="F18" s="102" t="s">
        <v>111</v>
      </c>
      <c r="G18" s="68">
        <v>1</v>
      </c>
      <c r="H18" s="6"/>
      <c r="J18" s="348"/>
      <c r="K18" s="348"/>
      <c r="L18" s="348"/>
      <c r="M18" s="71"/>
    </row>
    <row r="19" spans="1:13" ht="16.5" thickBot="1">
      <c r="A19" s="148" t="s">
        <v>52</v>
      </c>
      <c r="B19" s="147">
        <f>SUM(B16:B18)</f>
        <v>68</v>
      </c>
      <c r="C19" s="149"/>
      <c r="D19" s="150"/>
      <c r="F19" s="128" t="s">
        <v>98</v>
      </c>
      <c r="G19" s="4">
        <v>1</v>
      </c>
      <c r="H19" s="4"/>
      <c r="M19" s="71"/>
    </row>
    <row r="20" spans="1:13" ht="17.25" thickBot="1">
      <c r="A20" s="155" t="s">
        <v>52</v>
      </c>
      <c r="B20" s="57">
        <f>B8+B11+B15+B19</f>
        <v>226</v>
      </c>
      <c r="C20" s="57"/>
      <c r="D20" s="60">
        <f>D5+D9+D12+D16</f>
        <v>11</v>
      </c>
      <c r="F20" s="133" t="s">
        <v>133</v>
      </c>
      <c r="G20" s="30">
        <v>1</v>
      </c>
      <c r="H20" s="30"/>
      <c r="J20" s="362" t="s">
        <v>147</v>
      </c>
      <c r="K20" s="362"/>
      <c r="L20" s="362"/>
      <c r="M20" s="71"/>
    </row>
    <row r="21" spans="1:13" ht="16.5" thickBot="1">
      <c r="A21" s="36" t="s">
        <v>7</v>
      </c>
      <c r="B21" s="77">
        <v>23</v>
      </c>
      <c r="C21" s="351">
        <f>B25+B26+B27</f>
        <v>54</v>
      </c>
      <c r="D21" s="355">
        <v>3</v>
      </c>
      <c r="F21" s="211" t="s">
        <v>87</v>
      </c>
      <c r="G21" s="209"/>
      <c r="H21" s="210"/>
      <c r="I21" s="71"/>
      <c r="J21" s="362" t="s">
        <v>130</v>
      </c>
      <c r="K21" s="362"/>
      <c r="L21" s="362"/>
      <c r="M21" s="71"/>
    </row>
    <row r="22" spans="1:13" ht="16.5" thickBot="1">
      <c r="A22" s="27" t="s">
        <v>8</v>
      </c>
      <c r="B22" s="4">
        <v>25</v>
      </c>
      <c r="C22" s="351"/>
      <c r="D22" s="355"/>
      <c r="F22" s="215"/>
      <c r="G22" s="165"/>
      <c r="I22" s="71"/>
      <c r="M22" s="71"/>
    </row>
    <row r="23" spans="1:13" ht="16.5" customHeight="1" thickBot="1">
      <c r="A23" s="35" t="s">
        <v>37</v>
      </c>
      <c r="B23" s="78">
        <v>26</v>
      </c>
      <c r="C23" s="351"/>
      <c r="D23" s="355"/>
      <c r="F23" s="166">
        <v>2</v>
      </c>
      <c r="G23" s="171">
        <v>2</v>
      </c>
      <c r="H23" s="391">
        <v>1</v>
      </c>
      <c r="I23" s="104"/>
      <c r="J23" s="348" t="s">
        <v>162</v>
      </c>
      <c r="K23" s="348"/>
      <c r="L23" s="348"/>
      <c r="M23" s="71"/>
    </row>
    <row r="24" spans="1:13" ht="16.5" thickBot="1">
      <c r="A24" s="69" t="s">
        <v>52</v>
      </c>
      <c r="B24" s="154">
        <f>SUM(B21:B23)</f>
        <v>74</v>
      </c>
      <c r="C24" s="86"/>
      <c r="D24" s="42"/>
      <c r="F24" s="168" t="s">
        <v>134</v>
      </c>
      <c r="G24" s="162">
        <v>5</v>
      </c>
      <c r="H24" s="392"/>
      <c r="I24" s="104"/>
      <c r="J24" s="348"/>
      <c r="K24" s="348"/>
      <c r="L24" s="348"/>
      <c r="M24" s="71"/>
    </row>
    <row r="25" spans="1:13" ht="16.5" thickBot="1">
      <c r="A25" s="36" t="s">
        <v>9</v>
      </c>
      <c r="B25" s="85">
        <v>17</v>
      </c>
      <c r="C25" s="351">
        <f>B29+B30+B31</f>
        <v>62</v>
      </c>
      <c r="D25" s="355">
        <v>3</v>
      </c>
      <c r="F25" s="217" t="s">
        <v>135</v>
      </c>
      <c r="G25" s="218">
        <v>4</v>
      </c>
      <c r="H25" s="393"/>
      <c r="I25" s="104"/>
      <c r="J25" s="348" t="s">
        <v>156</v>
      </c>
      <c r="K25" s="348"/>
      <c r="L25" s="348"/>
      <c r="M25" s="71"/>
    </row>
    <row r="26" spans="1:12" ht="15.75" customHeight="1">
      <c r="A26" s="27" t="s">
        <v>10</v>
      </c>
      <c r="B26" s="4">
        <v>18</v>
      </c>
      <c r="C26" s="351"/>
      <c r="D26" s="355"/>
      <c r="F26" s="216" t="s">
        <v>136</v>
      </c>
      <c r="G26" s="77">
        <v>2</v>
      </c>
      <c r="H26" s="391"/>
      <c r="I26" s="2"/>
      <c r="J26" s="348" t="s">
        <v>155</v>
      </c>
      <c r="K26" s="348"/>
      <c r="L26" s="348"/>
    </row>
    <row r="27" spans="1:12" ht="16.5" customHeight="1" thickBot="1">
      <c r="A27" s="35" t="s">
        <v>67</v>
      </c>
      <c r="B27" s="2">
        <v>19</v>
      </c>
      <c r="C27" s="351"/>
      <c r="D27" s="355"/>
      <c r="F27" s="212">
        <v>6</v>
      </c>
      <c r="G27" s="169">
        <v>5</v>
      </c>
      <c r="H27" s="393"/>
      <c r="I27" s="2"/>
      <c r="J27" s="348" t="s">
        <v>154</v>
      </c>
      <c r="K27" s="348"/>
      <c r="L27" s="348"/>
    </row>
    <row r="28" spans="1:12" ht="16.5" customHeight="1" thickBot="1">
      <c r="A28" s="69" t="s">
        <v>52</v>
      </c>
      <c r="B28" s="154">
        <f>SUM(B25:B27)</f>
        <v>54</v>
      </c>
      <c r="C28" s="154"/>
      <c r="D28" s="34"/>
      <c r="F28" s="213" t="s">
        <v>137</v>
      </c>
      <c r="G28" s="176">
        <v>2</v>
      </c>
      <c r="H28" s="388">
        <v>1</v>
      </c>
      <c r="I28" s="2"/>
      <c r="J28" s="348" t="s">
        <v>157</v>
      </c>
      <c r="K28" s="348"/>
      <c r="L28" s="348"/>
    </row>
    <row r="29" spans="1:12" ht="16.5" customHeight="1">
      <c r="A29" s="36" t="s">
        <v>11</v>
      </c>
      <c r="B29" s="96">
        <v>20</v>
      </c>
      <c r="C29" s="85">
        <f>B33+B34</f>
        <v>45</v>
      </c>
      <c r="D29" s="164">
        <v>3</v>
      </c>
      <c r="F29" s="178">
        <v>8</v>
      </c>
      <c r="G29" s="68">
        <v>2</v>
      </c>
      <c r="H29" s="389"/>
      <c r="I29" s="2"/>
      <c r="J29" s="348" t="s">
        <v>163</v>
      </c>
      <c r="K29" s="348"/>
      <c r="L29" s="348"/>
    </row>
    <row r="30" spans="1:12" ht="16.5" thickBot="1">
      <c r="A30" s="27" t="s">
        <v>12</v>
      </c>
      <c r="B30" s="204">
        <v>22</v>
      </c>
      <c r="C30" s="161"/>
      <c r="D30" s="164"/>
      <c r="F30" s="180">
        <v>9</v>
      </c>
      <c r="G30" s="173">
        <v>4</v>
      </c>
      <c r="H30" s="390"/>
      <c r="J30" s="348"/>
      <c r="K30" s="348"/>
      <c r="L30" s="348"/>
    </row>
    <row r="31" spans="1:12" ht="16.5" customHeight="1" thickBot="1">
      <c r="A31" s="35" t="s">
        <v>13</v>
      </c>
      <c r="B31" s="205">
        <v>20</v>
      </c>
      <c r="C31" s="90"/>
      <c r="D31" s="164"/>
      <c r="F31" s="174" t="s">
        <v>52</v>
      </c>
      <c r="G31" s="152">
        <f>G23+G24+G25+G26+G27+G28+G29+G30</f>
        <v>26</v>
      </c>
      <c r="H31" s="109">
        <f>H28+H26+H23</f>
        <v>2</v>
      </c>
      <c r="J31" s="385" t="s">
        <v>128</v>
      </c>
      <c r="K31" s="385"/>
      <c r="L31" s="385"/>
    </row>
    <row r="32" spans="1:12" ht="15.75" customHeight="1" thickBot="1">
      <c r="A32" s="69" t="s">
        <v>52</v>
      </c>
      <c r="B32" s="154">
        <f>SUM(B29:B31)</f>
        <v>62</v>
      </c>
      <c r="C32" s="154"/>
      <c r="D32" s="34"/>
      <c r="J32" s="348" t="s">
        <v>138</v>
      </c>
      <c r="K32" s="348"/>
      <c r="L32" s="348"/>
    </row>
    <row r="33" spans="1:12" ht="15.75" customHeight="1" thickBot="1">
      <c r="A33" s="36" t="s">
        <v>14</v>
      </c>
      <c r="B33" s="77">
        <v>20</v>
      </c>
      <c r="C33" s="83" t="e">
        <f>B37+B38+#REF!+#REF!</f>
        <v>#REF!</v>
      </c>
      <c r="D33" s="124">
        <v>3</v>
      </c>
      <c r="F33" s="142" t="s">
        <v>72</v>
      </c>
      <c r="G33" s="143" t="s">
        <v>25</v>
      </c>
      <c r="H33" s="144" t="s">
        <v>51</v>
      </c>
      <c r="J33" s="348" t="s">
        <v>158</v>
      </c>
      <c r="K33" s="348"/>
      <c r="L33" s="348"/>
    </row>
    <row r="34" spans="1:12" ht="15.75" customHeight="1">
      <c r="A34" s="27" t="s">
        <v>15</v>
      </c>
      <c r="B34" s="4">
        <v>25</v>
      </c>
      <c r="C34" s="83"/>
      <c r="D34" s="163"/>
      <c r="F34" s="140" t="s">
        <v>32</v>
      </c>
      <c r="G34" s="141">
        <f>B20</f>
        <v>226</v>
      </c>
      <c r="H34" s="141">
        <f>D20</f>
        <v>11</v>
      </c>
      <c r="J34" s="348" t="s">
        <v>139</v>
      </c>
      <c r="K34" s="348"/>
      <c r="L34" s="348"/>
    </row>
    <row r="35" spans="1:12" ht="19.5" customHeight="1" thickBot="1">
      <c r="A35" s="35" t="s">
        <v>16</v>
      </c>
      <c r="B35" s="30">
        <v>23</v>
      </c>
      <c r="C35" s="90"/>
      <c r="D35" s="67"/>
      <c r="F35" s="49" t="s">
        <v>33</v>
      </c>
      <c r="G35" s="51">
        <f>B41</f>
        <v>320</v>
      </c>
      <c r="H35" s="50">
        <f>D41</f>
        <v>15</v>
      </c>
      <c r="I35" s="1" t="s">
        <v>71</v>
      </c>
      <c r="J35" s="348" t="s">
        <v>140</v>
      </c>
      <c r="K35" s="348"/>
      <c r="L35" s="348"/>
    </row>
    <row r="36" spans="1:12" ht="16.5" thickBot="1">
      <c r="A36" s="69" t="s">
        <v>52</v>
      </c>
      <c r="B36" s="154">
        <f>SUM(B33:B35)</f>
        <v>68</v>
      </c>
      <c r="C36" s="86"/>
      <c r="D36" s="42"/>
      <c r="F36" s="49" t="s">
        <v>34</v>
      </c>
      <c r="G36" s="51">
        <f>B47</f>
        <v>64</v>
      </c>
      <c r="H36" s="51">
        <f>D47</f>
        <v>3</v>
      </c>
      <c r="J36" s="348" t="s">
        <v>141</v>
      </c>
      <c r="K36" s="348"/>
      <c r="L36" s="348"/>
    </row>
    <row r="37" spans="1:13" ht="15.75">
      <c r="A37" s="198" t="s">
        <v>17</v>
      </c>
      <c r="B37" s="77">
        <v>21</v>
      </c>
      <c r="C37" s="171"/>
      <c r="D37" s="202">
        <v>3</v>
      </c>
      <c r="F37" s="49" t="s">
        <v>35</v>
      </c>
      <c r="G37" s="51">
        <f>K12</f>
        <v>70</v>
      </c>
      <c r="H37" s="51">
        <f>L12</f>
        <v>9</v>
      </c>
      <c r="J37" s="208"/>
      <c r="K37" s="208"/>
      <c r="L37" s="208"/>
      <c r="M37" s="208"/>
    </row>
    <row r="38" spans="1:13" ht="15.75" customHeight="1">
      <c r="A38" s="199" t="s">
        <v>18</v>
      </c>
      <c r="B38" s="4">
        <v>21</v>
      </c>
      <c r="C38" s="30"/>
      <c r="D38" s="203"/>
      <c r="F38" s="49" t="s">
        <v>31</v>
      </c>
      <c r="G38" s="51">
        <f>G31</f>
        <v>26</v>
      </c>
      <c r="H38" s="51">
        <f>H31</f>
        <v>2</v>
      </c>
      <c r="J38" s="386" t="s">
        <v>159</v>
      </c>
      <c r="K38" s="386"/>
      <c r="L38" s="386"/>
      <c r="M38" s="208"/>
    </row>
    <row r="39" spans="1:13" ht="16.5" thickBot="1">
      <c r="A39" s="200" t="s">
        <v>19</v>
      </c>
      <c r="B39" s="30">
        <v>20</v>
      </c>
      <c r="C39" s="115"/>
      <c r="D39" s="201"/>
      <c r="F39" s="145" t="s">
        <v>88</v>
      </c>
      <c r="G39" s="35"/>
      <c r="H39" s="35"/>
      <c r="J39" s="387" t="s">
        <v>160</v>
      </c>
      <c r="K39" s="387"/>
      <c r="L39" s="387"/>
      <c r="M39" s="208"/>
    </row>
    <row r="40" spans="1:13" ht="16.5" customHeight="1" thickBot="1">
      <c r="A40" s="193" t="s">
        <v>52</v>
      </c>
      <c r="B40" s="194">
        <f>SUM(B37:B39)</f>
        <v>62</v>
      </c>
      <c r="C40" s="196"/>
      <c r="D40" s="197"/>
      <c r="F40" s="64" t="s">
        <v>44</v>
      </c>
      <c r="G40" s="214">
        <f>G34+G35+G36+G37+G38</f>
        <v>706</v>
      </c>
      <c r="H40" s="146">
        <f>SUM(H34:H38)</f>
        <v>40</v>
      </c>
      <c r="J40" s="387" t="s">
        <v>161</v>
      </c>
      <c r="K40" s="387"/>
      <c r="L40" s="387"/>
      <c r="M40" s="208"/>
    </row>
    <row r="41" spans="1:13" ht="16.5" customHeight="1" thickBot="1">
      <c r="A41" s="151" t="s">
        <v>52</v>
      </c>
      <c r="B41" s="152">
        <f>B24+B28+B32+B36+B40</f>
        <v>320</v>
      </c>
      <c r="C41" s="88"/>
      <c r="D41" s="61">
        <f>D21+D25+D29+D33+D37</f>
        <v>15</v>
      </c>
      <c r="J41" s="387"/>
      <c r="K41" s="387"/>
      <c r="L41" s="387"/>
      <c r="M41" s="208"/>
    </row>
    <row r="42" spans="1:13" ht="15.75" customHeight="1">
      <c r="A42" s="36" t="s">
        <v>20</v>
      </c>
      <c r="B42" s="119">
        <v>21</v>
      </c>
      <c r="C42" s="77"/>
      <c r="D42" s="379">
        <v>2</v>
      </c>
      <c r="F42" s="65" t="s">
        <v>56</v>
      </c>
      <c r="G42" s="66">
        <f>G40/H40</f>
        <v>17.65</v>
      </c>
      <c r="I42" s="12"/>
      <c r="J42" s="208"/>
      <c r="K42" s="208"/>
      <c r="L42" s="208"/>
      <c r="M42" s="208"/>
    </row>
    <row r="43" spans="1:13" ht="16.5" customHeight="1" thickBot="1">
      <c r="A43" s="36" t="s">
        <v>21</v>
      </c>
      <c r="B43" s="119">
        <v>19</v>
      </c>
      <c r="C43" s="90"/>
      <c r="D43" s="381"/>
      <c r="F43" s="65" t="s">
        <v>57</v>
      </c>
      <c r="G43" s="66">
        <f>(G40-G38)/(H40-H38)</f>
        <v>17.894736842105264</v>
      </c>
      <c r="I43" s="12"/>
      <c r="J43" s="208"/>
      <c r="K43" s="208"/>
      <c r="L43" s="208"/>
      <c r="M43" s="208"/>
    </row>
    <row r="44" spans="1:13" ht="16.5" thickBot="1">
      <c r="A44" s="191" t="s">
        <v>52</v>
      </c>
      <c r="B44" s="192">
        <f>SUM(B42:B43)</f>
        <v>40</v>
      </c>
      <c r="C44" s="147"/>
      <c r="D44" s="195"/>
      <c r="F44" s="65" t="s">
        <v>58</v>
      </c>
      <c r="G44" s="66">
        <f>B48/D48</f>
        <v>21.03448275862069</v>
      </c>
      <c r="I44" s="12"/>
      <c r="J44" s="208"/>
      <c r="K44" s="208"/>
      <c r="L44" s="208"/>
      <c r="M44" s="208"/>
    </row>
    <row r="45" spans="1:13" ht="15.75">
      <c r="A45" s="198" t="s">
        <v>39</v>
      </c>
      <c r="B45" s="119">
        <v>24</v>
      </c>
      <c r="C45" s="165"/>
      <c r="D45" s="150">
        <v>1</v>
      </c>
      <c r="F45" s="65" t="s">
        <v>123</v>
      </c>
      <c r="G45" s="66">
        <f>K12/L12</f>
        <v>7.777777777777778</v>
      </c>
      <c r="H45" s="12"/>
      <c r="I45" s="12"/>
      <c r="J45" s="208"/>
      <c r="K45" s="208"/>
      <c r="L45" s="208"/>
      <c r="M45" s="208"/>
    </row>
    <row r="46" spans="1:10" ht="16.5" thickBot="1">
      <c r="A46" s="193" t="s">
        <v>52</v>
      </c>
      <c r="B46" s="194">
        <v>24</v>
      </c>
      <c r="C46" s="196"/>
      <c r="D46" s="197"/>
      <c r="I46" s="12"/>
      <c r="J46" s="12"/>
    </row>
    <row r="47" spans="1:10" ht="16.5" thickBot="1">
      <c r="A47" s="151" t="s">
        <v>52</v>
      </c>
      <c r="B47" s="152">
        <f>B44+B46</f>
        <v>64</v>
      </c>
      <c r="C47" s="88"/>
      <c r="D47" s="61">
        <f>D42+D45</f>
        <v>3</v>
      </c>
      <c r="I47" s="12"/>
      <c r="J47" s="12"/>
    </row>
    <row r="48" spans="1:10" ht="19.5" customHeight="1" thickBot="1">
      <c r="A48" s="59" t="s">
        <v>52</v>
      </c>
      <c r="B48" s="62">
        <f>B20+B41+B47</f>
        <v>610</v>
      </c>
      <c r="C48" s="89"/>
      <c r="D48" s="63">
        <f>D20+D41+D47</f>
        <v>29</v>
      </c>
      <c r="I48" s="12"/>
      <c r="J48" s="12"/>
    </row>
    <row r="49" spans="9:10" ht="15">
      <c r="I49" s="12"/>
      <c r="J49" s="12"/>
    </row>
    <row r="50" spans="9:10" ht="15">
      <c r="I50" s="12"/>
      <c r="J50" s="12"/>
    </row>
    <row r="51" ht="15">
      <c r="I51" s="12"/>
    </row>
    <row r="52" spans="6:9" ht="15">
      <c r="F52" s="105"/>
      <c r="G52" s="105"/>
      <c r="H52" s="105"/>
      <c r="I52" s="105"/>
    </row>
    <row r="53" spans="6:9" ht="15">
      <c r="F53" s="105"/>
      <c r="G53" s="105"/>
      <c r="H53" s="105"/>
      <c r="I53" s="105"/>
    </row>
    <row r="54" spans="6:9" ht="15">
      <c r="F54" s="105"/>
      <c r="G54" s="105"/>
      <c r="H54" s="105"/>
      <c r="I54" s="105"/>
    </row>
    <row r="55" spans="6:9" ht="15">
      <c r="F55" s="105"/>
      <c r="G55" s="105"/>
      <c r="H55" s="105"/>
      <c r="I55" s="105"/>
    </row>
    <row r="56" spans="1:12" ht="15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</row>
    <row r="57" spans="6:9" ht="15">
      <c r="F57" s="105"/>
      <c r="G57" s="105"/>
      <c r="H57" s="105"/>
      <c r="I57" s="105"/>
    </row>
    <row r="58" spans="6:9" ht="15">
      <c r="F58" s="105"/>
      <c r="G58" s="105"/>
      <c r="H58" s="105"/>
      <c r="I58" s="105"/>
    </row>
    <row r="59" spans="6:9" ht="15">
      <c r="F59" s="105"/>
      <c r="G59" s="105"/>
      <c r="H59" s="105"/>
      <c r="I59" s="105"/>
    </row>
    <row r="60" spans="6:9" ht="15">
      <c r="F60" s="105"/>
      <c r="G60" s="105"/>
      <c r="H60" s="105"/>
      <c r="I60" s="105"/>
    </row>
    <row r="61" spans="6:9" ht="15">
      <c r="F61" s="105"/>
      <c r="G61" s="105"/>
      <c r="H61" s="105"/>
      <c r="I61" s="105"/>
    </row>
    <row r="62" spans="6:9" ht="15">
      <c r="F62" s="105"/>
      <c r="G62" s="105"/>
      <c r="H62" s="105"/>
      <c r="I62" s="105"/>
    </row>
    <row r="63" spans="6:9" ht="15">
      <c r="F63" s="105"/>
      <c r="G63" s="105"/>
      <c r="H63" s="105"/>
      <c r="I63" s="105"/>
    </row>
    <row r="64" spans="6:9" ht="15">
      <c r="F64" s="105"/>
      <c r="G64" s="105"/>
      <c r="H64" s="105"/>
      <c r="I64" s="105"/>
    </row>
  </sheetData>
  <sheetProtection/>
  <mergeCells count="41">
    <mergeCell ref="J39:L39"/>
    <mergeCell ref="J40:L40"/>
    <mergeCell ref="J41:L41"/>
    <mergeCell ref="D42:D43"/>
    <mergeCell ref="A56:L56"/>
    <mergeCell ref="J30:L30"/>
    <mergeCell ref="J32:L32"/>
    <mergeCell ref="J33:L33"/>
    <mergeCell ref="J34:L34"/>
    <mergeCell ref="J35:L35"/>
    <mergeCell ref="J36:L36"/>
    <mergeCell ref="J38:L38"/>
    <mergeCell ref="J26:L26"/>
    <mergeCell ref="J27:L27"/>
    <mergeCell ref="H28:H30"/>
    <mergeCell ref="J28:L28"/>
    <mergeCell ref="J29:L29"/>
    <mergeCell ref="J31:L31"/>
    <mergeCell ref="J20:L20"/>
    <mergeCell ref="C21:C23"/>
    <mergeCell ref="D21:D23"/>
    <mergeCell ref="J21:L21"/>
    <mergeCell ref="H23:H25"/>
    <mergeCell ref="J23:L24"/>
    <mergeCell ref="C25:C27"/>
    <mergeCell ref="D25:D27"/>
    <mergeCell ref="J25:L25"/>
    <mergeCell ref="H26:H27"/>
    <mergeCell ref="C12:C14"/>
    <mergeCell ref="D12:D14"/>
    <mergeCell ref="J15:L15"/>
    <mergeCell ref="C16:C17"/>
    <mergeCell ref="D16:D18"/>
    <mergeCell ref="J16:L17"/>
    <mergeCell ref="J18:L18"/>
    <mergeCell ref="A1:K1"/>
    <mergeCell ref="A2:K2"/>
    <mergeCell ref="C5:C6"/>
    <mergeCell ref="D5:D6"/>
    <mergeCell ref="C9:C10"/>
    <mergeCell ref="D9:D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9">
      <selection activeCell="R41" sqref="R41"/>
    </sheetView>
  </sheetViews>
  <sheetFormatPr defaultColWidth="9.140625" defaultRowHeight="12.75"/>
  <cols>
    <col min="1" max="1" width="11.8515625" style="221" customWidth="1"/>
    <col min="2" max="2" width="8.57421875" style="222" customWidth="1"/>
    <col min="3" max="3" width="8.57421875" style="222" hidden="1" customWidth="1"/>
    <col min="4" max="4" width="8.00390625" style="221" customWidth="1"/>
    <col min="5" max="5" width="3.140625" style="221" customWidth="1"/>
    <col min="6" max="6" width="20.00390625" style="221" customWidth="1"/>
    <col min="7" max="8" width="5.7109375" style="221" customWidth="1"/>
    <col min="9" max="9" width="5.57421875" style="221" customWidth="1"/>
    <col min="10" max="10" width="4.7109375" style="221" customWidth="1"/>
    <col min="11" max="11" width="5.140625" style="221" customWidth="1"/>
    <col min="12" max="12" width="5.7109375" style="221" customWidth="1"/>
    <col min="13" max="15" width="4.00390625" style="221" customWidth="1"/>
    <col min="16" max="16" width="6.421875" style="221" customWidth="1"/>
    <col min="17" max="16384" width="9.140625" style="221" customWidth="1"/>
  </cols>
  <sheetData>
    <row r="1" spans="1:12" ht="15" customHeight="1">
      <c r="A1" s="394" t="s">
        <v>196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223"/>
    </row>
    <row r="2" spans="1:12" ht="6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223"/>
    </row>
    <row r="3" ht="5.25" customHeight="1"/>
    <row r="4" spans="1:12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40">
        <v>3</v>
      </c>
      <c r="J4" s="40">
        <v>4</v>
      </c>
      <c r="K4" s="40" t="s">
        <v>55</v>
      </c>
      <c r="L4" s="40" t="s">
        <v>51</v>
      </c>
    </row>
    <row r="5" spans="1:12" ht="13.5" customHeight="1">
      <c r="A5" s="224" t="s">
        <v>3</v>
      </c>
      <c r="B5" s="128">
        <v>23</v>
      </c>
      <c r="C5" s="395">
        <f>B9+B10</f>
        <v>40</v>
      </c>
      <c r="D5" s="397">
        <v>3</v>
      </c>
      <c r="F5" s="226" t="s">
        <v>24</v>
      </c>
      <c r="G5" s="128">
        <v>0</v>
      </c>
      <c r="H5" s="128">
        <v>5</v>
      </c>
      <c r="I5" s="128">
        <v>6</v>
      </c>
      <c r="J5" s="128">
        <v>0</v>
      </c>
      <c r="K5" s="224">
        <f>SUM(G5:J5)</f>
        <v>11</v>
      </c>
      <c r="L5" s="102">
        <v>1</v>
      </c>
    </row>
    <row r="6" spans="1:12" ht="13.5" customHeight="1">
      <c r="A6" s="145" t="s">
        <v>4</v>
      </c>
      <c r="B6" s="133">
        <v>24</v>
      </c>
      <c r="C6" s="396"/>
      <c r="D6" s="398"/>
      <c r="F6" s="226" t="s">
        <v>26</v>
      </c>
      <c r="G6" s="102">
        <v>1</v>
      </c>
      <c r="H6" s="128">
        <v>0</v>
      </c>
      <c r="I6" s="128">
        <v>0</v>
      </c>
      <c r="J6" s="128">
        <v>0</v>
      </c>
      <c r="K6" s="224">
        <f>SUM(G6:J6)</f>
        <v>1</v>
      </c>
      <c r="L6" s="128">
        <v>1</v>
      </c>
    </row>
    <row r="7" spans="1:12" ht="13.5" customHeight="1" thickBot="1">
      <c r="A7" s="145" t="s">
        <v>68</v>
      </c>
      <c r="B7" s="128">
        <v>19</v>
      </c>
      <c r="C7" s="102"/>
      <c r="D7" s="225"/>
      <c r="F7" s="226" t="s">
        <v>28</v>
      </c>
      <c r="G7" s="128">
        <v>4</v>
      </c>
      <c r="H7" s="128">
        <v>7</v>
      </c>
      <c r="I7" s="128">
        <v>0</v>
      </c>
      <c r="J7" s="128">
        <v>0</v>
      </c>
      <c r="K7" s="224">
        <f>SUM(G7:J7)</f>
        <v>11</v>
      </c>
      <c r="L7" s="128">
        <v>1</v>
      </c>
    </row>
    <row r="8" spans="1:12" ht="13.5" customHeight="1" thickBot="1">
      <c r="A8" s="41" t="s">
        <v>52</v>
      </c>
      <c r="B8" s="231">
        <f>SUM(B5:B7)</f>
        <v>66</v>
      </c>
      <c r="C8" s="232"/>
      <c r="D8" s="233">
        <f>SUM(D5:D7)</f>
        <v>3</v>
      </c>
      <c r="F8" s="226" t="s">
        <v>29</v>
      </c>
      <c r="G8" s="128">
        <v>2</v>
      </c>
      <c r="H8" s="133">
        <v>4</v>
      </c>
      <c r="I8" s="128">
        <v>3</v>
      </c>
      <c r="J8" s="102">
        <v>0</v>
      </c>
      <c r="K8" s="224">
        <f>SUM(G8:J8)</f>
        <v>9</v>
      </c>
      <c r="L8" s="128">
        <v>2</v>
      </c>
    </row>
    <row r="9" spans="1:12" ht="13.5" customHeight="1" thickBot="1">
      <c r="A9" s="234" t="s">
        <v>78</v>
      </c>
      <c r="B9" s="128">
        <v>20</v>
      </c>
      <c r="C9" s="399" t="e">
        <f>#REF!+#REF!</f>
        <v>#REF!</v>
      </c>
      <c r="D9" s="400">
        <v>3</v>
      </c>
      <c r="F9" s="235" t="s">
        <v>30</v>
      </c>
      <c r="G9" s="308">
        <v>4</v>
      </c>
      <c r="H9" s="310">
        <v>4</v>
      </c>
      <c r="I9" s="309">
        <v>0</v>
      </c>
      <c r="J9" s="133">
        <v>0</v>
      </c>
      <c r="K9" s="145">
        <f>SUM(G9:J9)</f>
        <v>8</v>
      </c>
      <c r="L9" s="133">
        <v>1</v>
      </c>
    </row>
    <row r="10" spans="1:12" ht="13.5" customHeight="1" thickBot="1">
      <c r="A10" s="224" t="s">
        <v>42</v>
      </c>
      <c r="B10" s="128">
        <v>20</v>
      </c>
      <c r="C10" s="399"/>
      <c r="D10" s="401"/>
      <c r="F10" s="41" t="s">
        <v>54</v>
      </c>
      <c r="G10" s="307">
        <f aca="true" t="shared" si="0" ref="G10:L10">SUM(G5:G9)</f>
        <v>11</v>
      </c>
      <c r="H10" s="294">
        <f t="shared" si="0"/>
        <v>20</v>
      </c>
      <c r="I10" s="294">
        <f t="shared" si="0"/>
        <v>9</v>
      </c>
      <c r="J10" s="307">
        <f t="shared" si="0"/>
        <v>0</v>
      </c>
      <c r="K10" s="294">
        <f t="shared" si="0"/>
        <v>40</v>
      </c>
      <c r="L10" s="295">
        <f t="shared" si="0"/>
        <v>6</v>
      </c>
    </row>
    <row r="11" spans="1:12" ht="13.5" customHeight="1" thickBot="1">
      <c r="A11" s="227" t="s">
        <v>43</v>
      </c>
      <c r="B11" s="228">
        <v>16</v>
      </c>
      <c r="C11" s="228"/>
      <c r="D11" s="230"/>
      <c r="F11" s="293"/>
      <c r="G11" s="238"/>
      <c r="H11" s="238"/>
      <c r="I11" s="238"/>
      <c r="J11" s="239"/>
      <c r="K11" s="227"/>
      <c r="L11" s="240"/>
    </row>
    <row r="12" spans="1:4" ht="13.5" customHeight="1" thickBot="1">
      <c r="A12" s="41" t="s">
        <v>52</v>
      </c>
      <c r="B12" s="231">
        <f>SUM(B9:B11)</f>
        <v>56</v>
      </c>
      <c r="C12" s="237"/>
      <c r="D12" s="233">
        <f>SUM(D9:D10)</f>
        <v>3</v>
      </c>
    </row>
    <row r="13" spans="1:4" ht="13.5" customHeight="1">
      <c r="A13" s="234" t="s">
        <v>65</v>
      </c>
      <c r="B13" s="128">
        <v>21</v>
      </c>
      <c r="C13" s="399">
        <f>B17+B18</f>
        <v>50</v>
      </c>
      <c r="D13" s="404">
        <v>3</v>
      </c>
    </row>
    <row r="14" spans="1:12" ht="13.5" customHeight="1">
      <c r="A14" s="145" t="s">
        <v>107</v>
      </c>
      <c r="B14" s="128">
        <v>22</v>
      </c>
      <c r="C14" s="399"/>
      <c r="D14" s="404"/>
      <c r="F14" s="238"/>
      <c r="G14" s="238"/>
      <c r="H14" s="238"/>
      <c r="I14" s="239"/>
      <c r="J14" s="240"/>
      <c r="K14" s="227"/>
      <c r="L14" s="240"/>
    </row>
    <row r="15" spans="1:4" ht="13.5" customHeight="1" thickBot="1">
      <c r="A15" s="145" t="s">
        <v>112</v>
      </c>
      <c r="B15" s="222">
        <v>15</v>
      </c>
      <c r="C15" s="399"/>
      <c r="D15" s="397"/>
    </row>
    <row r="16" spans="1:12" ht="13.5" customHeight="1" thickBot="1">
      <c r="A16" s="69" t="s">
        <v>52</v>
      </c>
      <c r="B16" s="241">
        <f>SUM(B13:B15)</f>
        <v>58</v>
      </c>
      <c r="C16" s="237"/>
      <c r="D16" s="233">
        <f>D13</f>
        <v>3</v>
      </c>
      <c r="F16" s="130" t="s">
        <v>86</v>
      </c>
      <c r="G16" s="242" t="s">
        <v>50</v>
      </c>
      <c r="H16" s="243" t="s">
        <v>51</v>
      </c>
      <c r="J16" s="405" t="s">
        <v>187</v>
      </c>
      <c r="K16" s="405"/>
      <c r="L16" s="405"/>
    </row>
    <row r="17" spans="1:15" ht="13.5" customHeight="1">
      <c r="A17" s="234" t="s">
        <v>5</v>
      </c>
      <c r="B17" s="129">
        <v>26</v>
      </c>
      <c r="C17" s="406">
        <f>B23+B25+B26</f>
        <v>48</v>
      </c>
      <c r="D17" s="404">
        <v>3</v>
      </c>
      <c r="F17" s="129" t="s">
        <v>149</v>
      </c>
      <c r="G17" s="244">
        <v>0</v>
      </c>
      <c r="H17" s="245"/>
      <c r="J17" s="405" t="s">
        <v>174</v>
      </c>
      <c r="K17" s="405"/>
      <c r="L17" s="405"/>
      <c r="M17" s="405"/>
      <c r="N17" s="405"/>
      <c r="O17" s="405"/>
    </row>
    <row r="18" spans="1:13" ht="13.5" customHeight="1">
      <c r="A18" s="247" t="s">
        <v>6</v>
      </c>
      <c r="B18" s="102">
        <v>24</v>
      </c>
      <c r="C18" s="395"/>
      <c r="D18" s="397"/>
      <c r="F18" s="128" t="s">
        <v>148</v>
      </c>
      <c r="G18" s="222">
        <v>1</v>
      </c>
      <c r="H18" s="236"/>
      <c r="J18" s="405"/>
      <c r="K18" s="405"/>
      <c r="L18" s="405"/>
      <c r="M18" s="405"/>
    </row>
    <row r="19" spans="1:16" ht="13.5" customHeight="1">
      <c r="A19" s="247" t="s">
        <v>69</v>
      </c>
      <c r="B19" s="102">
        <v>23</v>
      </c>
      <c r="C19" s="102"/>
      <c r="D19" s="397"/>
      <c r="F19" s="102" t="s">
        <v>111</v>
      </c>
      <c r="G19" s="291">
        <v>2</v>
      </c>
      <c r="H19" s="236"/>
      <c r="J19" s="405" t="s">
        <v>191</v>
      </c>
      <c r="K19" s="405"/>
      <c r="L19" s="405"/>
      <c r="M19" s="405"/>
      <c r="N19" s="405"/>
      <c r="O19" s="405"/>
      <c r="P19" s="405"/>
    </row>
    <row r="20" spans="1:16" ht="13.5" customHeight="1">
      <c r="A20" s="247"/>
      <c r="B20" s="102"/>
      <c r="C20" s="102"/>
      <c r="D20" s="225"/>
      <c r="F20" s="128" t="s">
        <v>98</v>
      </c>
      <c r="G20" s="291">
        <v>0</v>
      </c>
      <c r="H20" s="236"/>
      <c r="J20" s="405" t="s">
        <v>180</v>
      </c>
      <c r="K20" s="405"/>
      <c r="L20" s="405"/>
      <c r="M20" s="405"/>
      <c r="N20" s="405"/>
      <c r="O20" s="405"/>
      <c r="P20" s="405"/>
    </row>
    <row r="21" spans="1:16" ht="13.5" customHeight="1" thickBot="1">
      <c r="A21" s="219" t="s">
        <v>52</v>
      </c>
      <c r="B21" s="227">
        <f>SUM(B17:B20)</f>
        <v>73</v>
      </c>
      <c r="C21" s="239"/>
      <c r="D21" s="248">
        <f>SUM(D17:D20)</f>
        <v>3</v>
      </c>
      <c r="F21" s="128" t="s">
        <v>113</v>
      </c>
      <c r="G21" s="292">
        <v>0</v>
      </c>
      <c r="H21" s="128"/>
      <c r="J21" s="405" t="s">
        <v>150</v>
      </c>
      <c r="K21" s="405"/>
      <c r="L21" s="405"/>
      <c r="M21" s="405"/>
      <c r="N21" s="405"/>
      <c r="O21" s="405"/>
      <c r="P21" s="405"/>
    </row>
    <row r="22" spans="1:16" ht="16.5" customHeight="1" thickBot="1">
      <c r="A22" s="155" t="s">
        <v>52</v>
      </c>
      <c r="B22" s="249">
        <f>B8+B12+B16+B21</f>
        <v>253</v>
      </c>
      <c r="C22" s="249"/>
      <c r="D22" s="250">
        <f>D5+D9+D13+D17</f>
        <v>12</v>
      </c>
      <c r="F22" s="133" t="s">
        <v>153</v>
      </c>
      <c r="G22" s="133">
        <v>1</v>
      </c>
      <c r="H22" s="133"/>
      <c r="J22" s="405" t="s">
        <v>151</v>
      </c>
      <c r="K22" s="405"/>
      <c r="L22" s="405"/>
      <c r="M22" s="405"/>
      <c r="N22" s="405"/>
      <c r="O22" s="405"/>
      <c r="P22" s="405"/>
    </row>
    <row r="23" spans="1:16" ht="13.5" customHeight="1" thickBot="1">
      <c r="A23" s="299" t="s">
        <v>7</v>
      </c>
      <c r="B23" s="244">
        <v>25</v>
      </c>
      <c r="C23" s="399">
        <f>B29+B30+B31</f>
        <v>70</v>
      </c>
      <c r="D23" s="400">
        <v>3</v>
      </c>
      <c r="F23" s="311" t="s">
        <v>87</v>
      </c>
      <c r="G23" s="312">
        <f>SUM(G17:G22)</f>
        <v>4</v>
      </c>
      <c r="H23" s="313"/>
      <c r="I23" s="246"/>
      <c r="J23" s="405" t="s">
        <v>152</v>
      </c>
      <c r="K23" s="405"/>
      <c r="L23" s="405"/>
      <c r="M23" s="405"/>
      <c r="N23" s="405"/>
      <c r="O23" s="405"/>
      <c r="P23" s="405"/>
    </row>
    <row r="24" spans="1:16" ht="13.5" customHeight="1">
      <c r="A24" s="224" t="s">
        <v>8</v>
      </c>
      <c r="B24" s="128">
        <v>22</v>
      </c>
      <c r="C24" s="399"/>
      <c r="D24" s="401"/>
      <c r="F24" s="412" t="s">
        <v>175</v>
      </c>
      <c r="G24" s="413"/>
      <c r="H24" s="414"/>
      <c r="I24" s="246"/>
      <c r="J24" s="297"/>
      <c r="K24" s="297"/>
      <c r="L24" s="297"/>
      <c r="M24" s="297"/>
      <c r="N24" s="297"/>
      <c r="O24" s="297"/>
      <c r="P24" s="297"/>
    </row>
    <row r="25" spans="1:16" ht="13.5" customHeight="1">
      <c r="A25" s="274" t="s">
        <v>184</v>
      </c>
      <c r="B25" s="308">
        <v>23</v>
      </c>
      <c r="C25" s="402"/>
      <c r="D25" s="401"/>
      <c r="F25" s="220">
        <v>1</v>
      </c>
      <c r="G25" s="102">
        <v>0</v>
      </c>
      <c r="H25" s="236"/>
      <c r="I25" s="246"/>
      <c r="J25" s="405" t="s">
        <v>188</v>
      </c>
      <c r="K25" s="405"/>
      <c r="L25" s="405"/>
      <c r="M25" s="405"/>
      <c r="N25" s="405"/>
      <c r="O25" s="405"/>
      <c r="P25" s="405"/>
    </row>
    <row r="26" spans="2:13" ht="13.5" customHeight="1">
      <c r="B26" s="229"/>
      <c r="C26" s="399"/>
      <c r="D26" s="401"/>
      <c r="F26" s="220">
        <v>2</v>
      </c>
      <c r="G26" s="128">
        <v>4</v>
      </c>
      <c r="H26" s="415">
        <v>1</v>
      </c>
      <c r="I26" s="252"/>
      <c r="J26" s="403" t="s">
        <v>189</v>
      </c>
      <c r="K26" s="403"/>
      <c r="L26" s="403"/>
      <c r="M26" s="246"/>
    </row>
    <row r="27" spans="1:13" ht="13.5" customHeight="1" thickBot="1">
      <c r="A27" s="300"/>
      <c r="B27" s="229"/>
      <c r="C27" s="240"/>
      <c r="D27" s="298"/>
      <c r="F27" s="220">
        <v>3</v>
      </c>
      <c r="G27" s="128">
        <v>3</v>
      </c>
      <c r="H27" s="416"/>
      <c r="I27" s="252"/>
      <c r="J27" s="405" t="s">
        <v>190</v>
      </c>
      <c r="K27" s="405"/>
      <c r="L27" s="405"/>
      <c r="M27" s="246"/>
    </row>
    <row r="28" spans="1:13" ht="13.5" customHeight="1" thickBot="1">
      <c r="A28" s="69" t="s">
        <v>52</v>
      </c>
      <c r="B28" s="241">
        <f>SUM(B23:B27)</f>
        <v>70</v>
      </c>
      <c r="C28" s="253"/>
      <c r="D28" s="254">
        <f>SUM(D23:D27)</f>
        <v>3</v>
      </c>
      <c r="F28" s="220">
        <v>4</v>
      </c>
      <c r="G28" s="220">
        <v>5</v>
      </c>
      <c r="H28" s="417"/>
      <c r="I28" s="252"/>
      <c r="J28" s="405"/>
      <c r="K28" s="405"/>
      <c r="L28" s="405"/>
      <c r="M28" s="246"/>
    </row>
    <row r="29" spans="1:9" ht="13.5" customHeight="1">
      <c r="A29" s="234" t="s">
        <v>185</v>
      </c>
      <c r="B29" s="228">
        <v>23</v>
      </c>
      <c r="C29" s="399">
        <f>B34+B35+B36</f>
        <v>52</v>
      </c>
      <c r="D29" s="400">
        <v>3</v>
      </c>
      <c r="F29" s="220">
        <v>5</v>
      </c>
      <c r="G29" s="220">
        <v>0</v>
      </c>
      <c r="H29" s="251"/>
      <c r="I29" s="252"/>
    </row>
    <row r="30" spans="1:13" ht="13.5" customHeight="1">
      <c r="A30" s="224" t="s">
        <v>10</v>
      </c>
      <c r="B30" s="128">
        <v>23</v>
      </c>
      <c r="C30" s="399"/>
      <c r="D30" s="401"/>
      <c r="F30" s="102">
        <v>6</v>
      </c>
      <c r="G30" s="128">
        <v>0</v>
      </c>
      <c r="H30" s="251"/>
      <c r="I30" s="222"/>
      <c r="J30" s="405" t="s">
        <v>168</v>
      </c>
      <c r="K30" s="405"/>
      <c r="L30" s="405"/>
      <c r="M30" s="405"/>
    </row>
    <row r="31" spans="1:9" ht="13.5" customHeight="1">
      <c r="A31" s="145" t="s">
        <v>67</v>
      </c>
      <c r="B31" s="222">
        <v>24</v>
      </c>
      <c r="C31" s="399"/>
      <c r="D31" s="401"/>
      <c r="F31" s="102">
        <v>7</v>
      </c>
      <c r="G31" s="128">
        <v>3</v>
      </c>
      <c r="H31" s="398">
        <v>1</v>
      </c>
      <c r="I31" s="222"/>
    </row>
    <row r="32" spans="1:13" ht="13.5" customHeight="1" thickBot="1">
      <c r="A32" s="158"/>
      <c r="C32" s="228"/>
      <c r="D32" s="301"/>
      <c r="F32" s="128">
        <v>8</v>
      </c>
      <c r="G32" s="102">
        <v>1</v>
      </c>
      <c r="H32" s="401"/>
      <c r="I32" s="222"/>
      <c r="J32" s="222">
        <v>1</v>
      </c>
      <c r="K32" s="405" t="s">
        <v>192</v>
      </c>
      <c r="L32" s="405"/>
      <c r="M32" s="405"/>
    </row>
    <row r="33" spans="1:13" ht="13.5" customHeight="1" thickBot="1">
      <c r="A33" s="69" t="s">
        <v>52</v>
      </c>
      <c r="B33" s="241">
        <f>SUM(B29:B32)</f>
        <v>70</v>
      </c>
      <c r="C33" s="241"/>
      <c r="D33" s="256">
        <f>SUM(D29:D32)</f>
        <v>3</v>
      </c>
      <c r="F33" s="128">
        <v>9</v>
      </c>
      <c r="G33" s="102">
        <v>2</v>
      </c>
      <c r="H33" s="404"/>
      <c r="I33" s="222"/>
      <c r="J33" s="222"/>
      <c r="K33" s="405" t="s">
        <v>173</v>
      </c>
      <c r="L33" s="405"/>
      <c r="M33" s="405"/>
    </row>
    <row r="34" spans="1:13" ht="13.5" customHeight="1" thickBot="1">
      <c r="A34" s="234" t="s">
        <v>11</v>
      </c>
      <c r="B34" s="305">
        <v>15</v>
      </c>
      <c r="C34" s="303">
        <f>B39+B40</f>
        <v>44</v>
      </c>
      <c r="D34" s="302">
        <v>3</v>
      </c>
      <c r="F34" s="258" t="s">
        <v>52</v>
      </c>
      <c r="G34" s="259">
        <f>SUM(G25:G33)</f>
        <v>18</v>
      </c>
      <c r="H34" s="260">
        <f>H31+H30+H26</f>
        <v>2</v>
      </c>
      <c r="I34" s="222"/>
      <c r="J34" s="222"/>
      <c r="K34" s="405"/>
      <c r="L34" s="405"/>
      <c r="M34" s="405"/>
    </row>
    <row r="35" spans="1:16" ht="13.5" customHeight="1" thickBot="1">
      <c r="A35" s="224" t="s">
        <v>12</v>
      </c>
      <c r="B35" s="102">
        <v>17</v>
      </c>
      <c r="C35" s="304"/>
      <c r="D35" s="257"/>
      <c r="F35" s="224" t="s">
        <v>176</v>
      </c>
      <c r="G35" s="247">
        <f>G23+G34</f>
        <v>22</v>
      </c>
      <c r="H35" s="255"/>
      <c r="J35" s="222">
        <v>3</v>
      </c>
      <c r="K35" s="405" t="s">
        <v>170</v>
      </c>
      <c r="L35" s="405"/>
      <c r="M35" s="405"/>
      <c r="N35" s="405"/>
      <c r="O35" s="405"/>
      <c r="P35" s="405"/>
    </row>
    <row r="36" spans="1:16" ht="13.5" customHeight="1">
      <c r="A36" s="145" t="s">
        <v>13</v>
      </c>
      <c r="B36" s="229">
        <v>20</v>
      </c>
      <c r="C36" s="240"/>
      <c r="D36" s="257"/>
      <c r="F36" s="246"/>
      <c r="G36" s="246"/>
      <c r="H36" s="246"/>
      <c r="J36" s="222">
        <v>7</v>
      </c>
      <c r="K36" s="405" t="s">
        <v>172</v>
      </c>
      <c r="L36" s="405"/>
      <c r="M36" s="405"/>
      <c r="N36" s="405"/>
      <c r="O36" s="405"/>
      <c r="P36" s="405"/>
    </row>
    <row r="37" spans="1:16" ht="13.5" customHeight="1" thickBot="1">
      <c r="A37" s="158"/>
      <c r="B37" s="306"/>
      <c r="C37" s="240"/>
      <c r="D37" s="298"/>
      <c r="F37" s="261"/>
      <c r="G37" s="261"/>
      <c r="H37" s="262"/>
      <c r="J37" s="222">
        <v>9</v>
      </c>
      <c r="K37" s="405" t="s">
        <v>171</v>
      </c>
      <c r="L37" s="405"/>
      <c r="M37" s="405"/>
      <c r="N37" s="405"/>
      <c r="O37" s="405"/>
      <c r="P37" s="405"/>
    </row>
    <row r="38" spans="1:16" ht="13.5" customHeight="1" thickBot="1">
      <c r="A38" s="69" t="s">
        <v>52</v>
      </c>
      <c r="B38" s="241">
        <f>SUM(B34:B37)</f>
        <v>52</v>
      </c>
      <c r="C38" s="241"/>
      <c r="D38" s="256">
        <f>SUM(D34:D37)</f>
        <v>3</v>
      </c>
      <c r="J38" s="222">
        <v>9</v>
      </c>
      <c r="K38" s="405" t="s">
        <v>177</v>
      </c>
      <c r="L38" s="405"/>
      <c r="M38" s="405"/>
      <c r="N38" s="405"/>
      <c r="O38" s="405"/>
      <c r="P38" s="405"/>
    </row>
    <row r="39" spans="1:10" ht="13.5" customHeight="1" thickBot="1">
      <c r="A39" s="234" t="s">
        <v>14</v>
      </c>
      <c r="B39" s="244">
        <v>21</v>
      </c>
      <c r="C39" s="263" t="e">
        <f>B44+B45+#REF!+#REF!</f>
        <v>#REF!</v>
      </c>
      <c r="D39" s="408">
        <v>3</v>
      </c>
      <c r="F39" s="69" t="s">
        <v>72</v>
      </c>
      <c r="G39" s="143" t="s">
        <v>166</v>
      </c>
      <c r="H39" s="256" t="s">
        <v>167</v>
      </c>
      <c r="J39" s="222"/>
    </row>
    <row r="40" spans="1:10" ht="13.5" customHeight="1">
      <c r="A40" s="145" t="s">
        <v>15</v>
      </c>
      <c r="B40" s="133">
        <v>23</v>
      </c>
      <c r="C40" s="263"/>
      <c r="D40" s="409"/>
      <c r="F40" s="140" t="s">
        <v>32</v>
      </c>
      <c r="G40" s="264">
        <f>B22</f>
        <v>253</v>
      </c>
      <c r="H40" s="264">
        <f>D22</f>
        <v>12</v>
      </c>
      <c r="J40" s="222"/>
    </row>
    <row r="41" spans="1:10" ht="13.5" customHeight="1">
      <c r="A41" s="224" t="s">
        <v>16</v>
      </c>
      <c r="B41" s="128">
        <v>21</v>
      </c>
      <c r="C41" s="128"/>
      <c r="D41" s="409"/>
      <c r="F41" s="49" t="s">
        <v>33</v>
      </c>
      <c r="G41" s="265">
        <f>B49</f>
        <v>326</v>
      </c>
      <c r="H41" s="266">
        <f>D49</f>
        <v>15</v>
      </c>
      <c r="I41" s="221" t="s">
        <v>71</v>
      </c>
      <c r="J41" s="222"/>
    </row>
    <row r="42" spans="1:10" ht="13.5" customHeight="1" thickBot="1">
      <c r="A42" s="158"/>
      <c r="B42" s="228"/>
      <c r="C42" s="240"/>
      <c r="D42" s="410"/>
      <c r="F42" s="49" t="s">
        <v>34</v>
      </c>
      <c r="G42" s="265">
        <f>B56</f>
        <v>79</v>
      </c>
      <c r="H42" s="265">
        <f>D56</f>
        <v>4</v>
      </c>
      <c r="J42" s="222"/>
    </row>
    <row r="43" spans="1:8" ht="13.5" customHeight="1" thickBot="1">
      <c r="A43" s="69" t="s">
        <v>52</v>
      </c>
      <c r="B43" s="241">
        <f>SUM(B39:B42)</f>
        <v>65</v>
      </c>
      <c r="C43" s="253"/>
      <c r="D43" s="254">
        <f>SUM(D39:D42)</f>
        <v>3</v>
      </c>
      <c r="F43" s="49" t="s">
        <v>35</v>
      </c>
      <c r="G43" s="265">
        <f>K10</f>
        <v>40</v>
      </c>
      <c r="H43" s="265">
        <f>L10</f>
        <v>6</v>
      </c>
    </row>
    <row r="44" spans="1:13" ht="13.5" customHeight="1">
      <c r="A44" s="267" t="s">
        <v>17</v>
      </c>
      <c r="B44" s="244">
        <v>19</v>
      </c>
      <c r="C44" s="268"/>
      <c r="D44" s="400">
        <v>3</v>
      </c>
      <c r="F44" s="49" t="s">
        <v>31</v>
      </c>
      <c r="G44" s="265">
        <f>G34</f>
        <v>18</v>
      </c>
      <c r="H44" s="265">
        <f>H34</f>
        <v>2</v>
      </c>
      <c r="J44" s="269"/>
      <c r="K44" s="269"/>
      <c r="L44" s="269"/>
      <c r="M44" s="269"/>
    </row>
    <row r="45" spans="1:13" ht="13.5" customHeight="1">
      <c r="A45" s="270" t="s">
        <v>18</v>
      </c>
      <c r="B45" s="128">
        <v>25</v>
      </c>
      <c r="C45" s="133"/>
      <c r="D45" s="401"/>
      <c r="F45" s="108" t="s">
        <v>164</v>
      </c>
      <c r="G45" s="224">
        <f>P57</f>
        <v>27</v>
      </c>
      <c r="H45" s="224">
        <f>P55</f>
        <v>6</v>
      </c>
      <c r="J45" s="269"/>
      <c r="K45" s="269"/>
      <c r="L45" s="269"/>
      <c r="M45" s="269"/>
    </row>
    <row r="46" spans="1:13" ht="13.5" customHeight="1" thickBot="1">
      <c r="A46" s="224" t="s">
        <v>186</v>
      </c>
      <c r="B46" s="128">
        <v>25</v>
      </c>
      <c r="C46" s="271"/>
      <c r="D46" s="404"/>
      <c r="F46" s="145" t="s">
        <v>88</v>
      </c>
      <c r="G46" s="145">
        <f>G23</f>
        <v>4</v>
      </c>
      <c r="H46" s="145"/>
      <c r="J46" s="269"/>
      <c r="K46" s="269"/>
      <c r="L46" s="269"/>
      <c r="M46" s="269"/>
    </row>
    <row r="47" spans="1:13" ht="13.5" customHeight="1" thickBot="1">
      <c r="A47" s="284"/>
      <c r="B47" s="228"/>
      <c r="C47" s="240"/>
      <c r="D47" s="285"/>
      <c r="F47" s="155" t="s">
        <v>44</v>
      </c>
      <c r="G47" s="272">
        <f>SUM(G40:G46)</f>
        <v>747</v>
      </c>
      <c r="H47" s="273">
        <f>SUM(H40:H46)</f>
        <v>45</v>
      </c>
      <c r="J47" s="275"/>
      <c r="K47" s="275"/>
      <c r="L47" s="275"/>
      <c r="M47" s="275"/>
    </row>
    <row r="48" spans="1:13" ht="13.5" customHeight="1" thickBot="1">
      <c r="A48" s="69" t="s">
        <v>52</v>
      </c>
      <c r="B48" s="241">
        <f>SUM(B44:B47)</f>
        <v>69</v>
      </c>
      <c r="C48" s="253"/>
      <c r="D48" s="254">
        <f>SUM(D44:D47)</f>
        <v>3</v>
      </c>
      <c r="J48" s="269"/>
      <c r="K48" s="269"/>
      <c r="L48" s="269"/>
      <c r="M48" s="269"/>
    </row>
    <row r="49" spans="1:13" ht="16.5" customHeight="1" thickBot="1">
      <c r="A49" s="151" t="s">
        <v>52</v>
      </c>
      <c r="B49" s="259">
        <f>B28+B33+B38+B43+B48</f>
        <v>326</v>
      </c>
      <c r="C49" s="279"/>
      <c r="D49" s="280">
        <f>D23+D29+D34+D39+D44</f>
        <v>15</v>
      </c>
      <c r="J49" s="269"/>
      <c r="K49" s="269"/>
      <c r="L49" s="269"/>
      <c r="M49" s="269"/>
    </row>
    <row r="50" spans="1:13" ht="21.75" customHeight="1">
      <c r="A50" s="234" t="s">
        <v>20</v>
      </c>
      <c r="B50" s="129">
        <v>20</v>
      </c>
      <c r="C50" s="244"/>
      <c r="D50" s="408">
        <v>2</v>
      </c>
      <c r="F50" s="281" t="s">
        <v>56</v>
      </c>
      <c r="G50" s="282">
        <f>G47/H47</f>
        <v>16.6</v>
      </c>
      <c r="I50" s="283"/>
      <c r="J50" s="269"/>
      <c r="K50" s="269"/>
      <c r="L50" s="269"/>
      <c r="M50" s="269"/>
    </row>
    <row r="51" spans="1:13" ht="24" customHeight="1" thickBot="1">
      <c r="A51" s="234" t="s">
        <v>21</v>
      </c>
      <c r="B51" s="129">
        <v>22</v>
      </c>
      <c r="C51" s="240"/>
      <c r="D51" s="410"/>
      <c r="F51" s="281" t="s">
        <v>178</v>
      </c>
      <c r="G51" s="282">
        <f>B57/D57</f>
        <v>21.225806451612904</v>
      </c>
      <c r="I51" s="283"/>
      <c r="J51" s="269"/>
      <c r="K51" s="269"/>
      <c r="L51" s="269"/>
      <c r="M51" s="269"/>
    </row>
    <row r="52" spans="1:13" ht="16.5" customHeight="1" thickBot="1">
      <c r="A52" s="69" t="s">
        <v>52</v>
      </c>
      <c r="B52" s="241">
        <f>SUM(B50:B51)</f>
        <v>42</v>
      </c>
      <c r="C52" s="253"/>
      <c r="D52" s="254"/>
      <c r="F52" s="281" t="s">
        <v>179</v>
      </c>
      <c r="G52" s="282">
        <f>(B57+G34)/(D57+H34)</f>
        <v>20.484848484848484</v>
      </c>
      <c r="H52" s="221" t="s">
        <v>71</v>
      </c>
      <c r="I52" s="283"/>
      <c r="J52" s="269"/>
      <c r="K52" s="269"/>
      <c r="L52" s="269"/>
      <c r="M52" s="269"/>
    </row>
    <row r="53" spans="1:13" ht="13.5" customHeight="1">
      <c r="A53" s="296" t="s">
        <v>39</v>
      </c>
      <c r="B53" s="129">
        <v>20</v>
      </c>
      <c r="C53" s="228"/>
      <c r="D53" s="285">
        <v>2</v>
      </c>
      <c r="F53" s="65" t="s">
        <v>183</v>
      </c>
      <c r="G53" s="282">
        <f>(K10/L10)+(P57/P55)</f>
        <v>11.166666666666668</v>
      </c>
      <c r="H53" s="283"/>
      <c r="I53" s="283"/>
      <c r="J53" s="269"/>
      <c r="K53" s="269"/>
      <c r="L53" s="269"/>
      <c r="M53" s="269"/>
    </row>
    <row r="54" spans="1:16" ht="13.5" customHeight="1">
      <c r="A54" s="284" t="s">
        <v>40</v>
      </c>
      <c r="B54" s="102">
        <v>17</v>
      </c>
      <c r="C54" s="240"/>
      <c r="D54" s="285"/>
      <c r="F54" s="286"/>
      <c r="G54" s="287"/>
      <c r="H54" s="283"/>
      <c r="I54" s="283"/>
      <c r="J54" s="288"/>
      <c r="K54" s="288"/>
      <c r="L54" s="288"/>
      <c r="M54" s="288"/>
      <c r="P54" s="221" t="s">
        <v>182</v>
      </c>
    </row>
    <row r="55" spans="1:16" ht="13.5" customHeight="1" thickBot="1">
      <c r="A55" s="193" t="s">
        <v>52</v>
      </c>
      <c r="B55" s="276">
        <f>SUM(B53:B54)</f>
        <v>37</v>
      </c>
      <c r="C55" s="277"/>
      <c r="D55" s="278"/>
      <c r="F55" s="13"/>
      <c r="G55" s="13">
        <v>1</v>
      </c>
      <c r="H55" s="13"/>
      <c r="I55" s="418">
        <v>1</v>
      </c>
      <c r="J55" s="419"/>
      <c r="K55" s="13">
        <v>1</v>
      </c>
      <c r="L55" s="13">
        <v>1</v>
      </c>
      <c r="M55" s="13">
        <v>1</v>
      </c>
      <c r="N55" s="13"/>
      <c r="O55" s="13">
        <v>1</v>
      </c>
      <c r="P55" s="13">
        <f>SUM(G55:O55)</f>
        <v>6</v>
      </c>
    </row>
    <row r="56" spans="1:16" ht="17.25" customHeight="1" thickBot="1">
      <c r="A56" s="151" t="s">
        <v>52</v>
      </c>
      <c r="B56" s="259">
        <f>B52+B55</f>
        <v>79</v>
      </c>
      <c r="C56" s="279"/>
      <c r="D56" s="280">
        <f>D50+D53</f>
        <v>4</v>
      </c>
      <c r="F56" s="236" t="s">
        <v>164</v>
      </c>
      <c r="G56" s="128">
        <v>1</v>
      </c>
      <c r="H56" s="128">
        <v>2</v>
      </c>
      <c r="I56" s="281" t="s">
        <v>165</v>
      </c>
      <c r="J56" s="281" t="s">
        <v>46</v>
      </c>
      <c r="K56" s="128">
        <v>5</v>
      </c>
      <c r="L56" s="128">
        <v>6</v>
      </c>
      <c r="M56" s="128">
        <v>7</v>
      </c>
      <c r="N56" s="128">
        <v>8</v>
      </c>
      <c r="O56" s="128">
        <v>9</v>
      </c>
      <c r="P56" s="236" t="s">
        <v>44</v>
      </c>
    </row>
    <row r="57" spans="1:16" ht="17.25" customHeight="1" thickBot="1">
      <c r="A57" s="59" t="s">
        <v>52</v>
      </c>
      <c r="B57" s="249">
        <f>B22+B49+B56</f>
        <v>658</v>
      </c>
      <c r="C57" s="289"/>
      <c r="D57" s="250">
        <f>D22+D49+D56</f>
        <v>31</v>
      </c>
      <c r="F57" s="236"/>
      <c r="G57" s="236">
        <v>7</v>
      </c>
      <c r="H57" s="236"/>
      <c r="I57" s="314">
        <v>2</v>
      </c>
      <c r="J57" s="314">
        <v>6</v>
      </c>
      <c r="K57" s="236">
        <v>2</v>
      </c>
      <c r="L57" s="236">
        <v>2</v>
      </c>
      <c r="M57" s="236">
        <v>4</v>
      </c>
      <c r="N57" s="236">
        <v>0</v>
      </c>
      <c r="O57" s="236">
        <v>4</v>
      </c>
      <c r="P57" s="236">
        <f>SUM(G57:O57)</f>
        <v>27</v>
      </c>
    </row>
    <row r="58" spans="6:16" ht="25.5">
      <c r="F58" s="221" t="s">
        <v>169</v>
      </c>
      <c r="H58" s="411"/>
      <c r="I58" s="411"/>
      <c r="J58" s="411"/>
      <c r="K58" s="411"/>
      <c r="L58" s="411"/>
      <c r="M58" s="411"/>
      <c r="N58" s="411"/>
      <c r="O58" s="411"/>
      <c r="P58" s="411"/>
    </row>
    <row r="59" spans="9:10" ht="12.75">
      <c r="I59" s="283"/>
      <c r="J59" s="283"/>
    </row>
    <row r="60" ht="12.75">
      <c r="I60" s="283"/>
    </row>
    <row r="61" spans="6:9" ht="12.75">
      <c r="F61" s="290"/>
      <c r="G61" s="290"/>
      <c r="H61" s="290"/>
      <c r="I61" s="290"/>
    </row>
    <row r="62" spans="6:9" ht="12.75">
      <c r="F62" s="290"/>
      <c r="G62" s="290"/>
      <c r="H62" s="290"/>
      <c r="I62" s="290"/>
    </row>
    <row r="63" spans="6:9" ht="12.75">
      <c r="F63" s="290"/>
      <c r="G63" s="290"/>
      <c r="H63" s="290"/>
      <c r="I63" s="290"/>
    </row>
    <row r="64" spans="6:9" ht="12.75">
      <c r="F64" s="290"/>
      <c r="G64" s="290"/>
      <c r="H64" s="290"/>
      <c r="I64" s="290"/>
    </row>
    <row r="65" spans="1:12" ht="12.75">
      <c r="A65" s="407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</row>
    <row r="66" spans="6:9" ht="12.75">
      <c r="F66" s="290"/>
      <c r="G66" s="290"/>
      <c r="H66" s="290"/>
      <c r="I66" s="290"/>
    </row>
    <row r="67" spans="6:9" ht="12.75">
      <c r="F67" s="290"/>
      <c r="G67" s="290"/>
      <c r="H67" s="290"/>
      <c r="I67" s="290"/>
    </row>
    <row r="68" spans="6:9" ht="12.75">
      <c r="F68" s="290"/>
      <c r="G68" s="290"/>
      <c r="H68" s="290"/>
      <c r="I68" s="290"/>
    </row>
    <row r="69" spans="6:9" ht="12.75">
      <c r="F69" s="290"/>
      <c r="G69" s="290"/>
      <c r="H69" s="290"/>
      <c r="I69" s="290"/>
    </row>
    <row r="70" spans="6:9" ht="12.75">
      <c r="F70" s="290"/>
      <c r="G70" s="290"/>
      <c r="H70" s="290"/>
      <c r="I70" s="290"/>
    </row>
    <row r="71" spans="6:9" ht="12.75">
      <c r="F71" s="290"/>
      <c r="G71" s="290"/>
      <c r="H71" s="290"/>
      <c r="I71" s="290"/>
    </row>
    <row r="72" spans="6:9" ht="12.75">
      <c r="F72" s="290"/>
      <c r="G72" s="290"/>
      <c r="H72" s="290"/>
      <c r="I72" s="290"/>
    </row>
    <row r="73" spans="6:9" ht="12.75">
      <c r="F73" s="290"/>
      <c r="G73" s="290"/>
      <c r="H73" s="290"/>
      <c r="I73" s="290"/>
    </row>
  </sheetData>
  <sheetProtection/>
  <mergeCells count="43">
    <mergeCell ref="I55:J55"/>
    <mergeCell ref="J19:P19"/>
    <mergeCell ref="K36:P36"/>
    <mergeCell ref="K37:P37"/>
    <mergeCell ref="J17:O17"/>
    <mergeCell ref="J22:P22"/>
    <mergeCell ref="J21:P21"/>
    <mergeCell ref="J27:L27"/>
    <mergeCell ref="F24:H24"/>
    <mergeCell ref="K34:M34"/>
    <mergeCell ref="K33:M33"/>
    <mergeCell ref="K38:P38"/>
    <mergeCell ref="D50:D51"/>
    <mergeCell ref="J23:P23"/>
    <mergeCell ref="H31:H33"/>
    <mergeCell ref="H26:H28"/>
    <mergeCell ref="J25:P25"/>
    <mergeCell ref="A65:L65"/>
    <mergeCell ref="D39:D42"/>
    <mergeCell ref="D44:D46"/>
    <mergeCell ref="K35:P35"/>
    <mergeCell ref="J28:L28"/>
    <mergeCell ref="C29:C31"/>
    <mergeCell ref="D29:D31"/>
    <mergeCell ref="J30:M30"/>
    <mergeCell ref="K32:M32"/>
    <mergeCell ref="H58:P58"/>
    <mergeCell ref="C23:C26"/>
    <mergeCell ref="D23:D26"/>
    <mergeCell ref="J26:L26"/>
    <mergeCell ref="C13:C15"/>
    <mergeCell ref="D13:D15"/>
    <mergeCell ref="J16:L16"/>
    <mergeCell ref="C17:C18"/>
    <mergeCell ref="D17:D19"/>
    <mergeCell ref="J18:M18"/>
    <mergeCell ref="J20:P20"/>
    <mergeCell ref="A1:K1"/>
    <mergeCell ref="A2:K2"/>
    <mergeCell ref="C5:C6"/>
    <mergeCell ref="D5:D6"/>
    <mergeCell ref="C9:C10"/>
    <mergeCell ref="D9:D10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8515625" style="221" customWidth="1"/>
    <col min="2" max="2" width="8.57421875" style="222" customWidth="1"/>
    <col min="3" max="3" width="8.57421875" style="222" hidden="1" customWidth="1"/>
    <col min="4" max="4" width="8.00390625" style="221" customWidth="1"/>
    <col min="5" max="5" width="3.140625" style="221" customWidth="1"/>
    <col min="6" max="6" width="20.00390625" style="221" customWidth="1"/>
    <col min="7" max="8" width="5.7109375" style="221" customWidth="1"/>
    <col min="9" max="9" width="5.57421875" style="221" customWidth="1"/>
    <col min="10" max="10" width="4.7109375" style="221" customWidth="1"/>
    <col min="11" max="11" width="5.140625" style="221" customWidth="1"/>
    <col min="12" max="12" width="5.7109375" style="221" customWidth="1"/>
    <col min="13" max="15" width="4.00390625" style="221" customWidth="1"/>
    <col min="16" max="16" width="6.421875" style="221" customWidth="1"/>
    <col min="17" max="16384" width="9.140625" style="221" customWidth="1"/>
  </cols>
  <sheetData>
    <row r="1" spans="1:12" ht="15" customHeight="1">
      <c r="A1" s="394" t="s">
        <v>197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223"/>
    </row>
    <row r="2" spans="1:12" ht="6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223"/>
    </row>
    <row r="3" ht="5.25" customHeight="1"/>
    <row r="4" spans="1:12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40">
        <v>3</v>
      </c>
      <c r="J4" s="40">
        <v>4</v>
      </c>
      <c r="K4" s="40" t="s">
        <v>55</v>
      </c>
      <c r="L4" s="40" t="s">
        <v>51</v>
      </c>
    </row>
    <row r="5" spans="1:12" ht="13.5" customHeight="1">
      <c r="A5" s="224" t="s">
        <v>3</v>
      </c>
      <c r="B5" s="128">
        <v>23</v>
      </c>
      <c r="C5" s="395">
        <f>B9+B10</f>
        <v>39</v>
      </c>
      <c r="D5" s="397">
        <v>3</v>
      </c>
      <c r="F5" s="226" t="s">
        <v>24</v>
      </c>
      <c r="G5" s="128">
        <v>0</v>
      </c>
      <c r="H5" s="128">
        <v>4</v>
      </c>
      <c r="I5" s="128">
        <v>5</v>
      </c>
      <c r="J5" s="128">
        <v>0</v>
      </c>
      <c r="K5" s="224">
        <f>SUM(G5:J5)</f>
        <v>9</v>
      </c>
      <c r="L5" s="102">
        <v>1</v>
      </c>
    </row>
    <row r="6" spans="1:12" ht="13.5" customHeight="1">
      <c r="A6" s="145" t="s">
        <v>4</v>
      </c>
      <c r="B6" s="133">
        <v>24</v>
      </c>
      <c r="C6" s="396"/>
      <c r="D6" s="398"/>
      <c r="F6" s="226" t="s">
        <v>26</v>
      </c>
      <c r="G6" s="102">
        <v>1</v>
      </c>
      <c r="H6" s="128">
        <v>0</v>
      </c>
      <c r="I6" s="128">
        <v>0</v>
      </c>
      <c r="J6" s="128">
        <v>0</v>
      </c>
      <c r="K6" s="224">
        <f>SUM(G6:J6)</f>
        <v>1</v>
      </c>
      <c r="L6" s="128">
        <v>1</v>
      </c>
    </row>
    <row r="7" spans="1:12" ht="13.5" customHeight="1" thickBot="1">
      <c r="A7" s="145" t="s">
        <v>68</v>
      </c>
      <c r="B7" s="128">
        <v>18</v>
      </c>
      <c r="C7" s="102"/>
      <c r="D7" s="225"/>
      <c r="F7" s="226" t="s">
        <v>28</v>
      </c>
      <c r="G7" s="128">
        <v>4</v>
      </c>
      <c r="H7" s="128">
        <v>8</v>
      </c>
      <c r="I7" s="128">
        <v>0</v>
      </c>
      <c r="J7" s="128">
        <v>0</v>
      </c>
      <c r="K7" s="224">
        <f>SUM(G7:J7)</f>
        <v>12</v>
      </c>
      <c r="L7" s="128">
        <v>1</v>
      </c>
    </row>
    <row r="8" spans="1:12" ht="13.5" customHeight="1" thickBot="1">
      <c r="A8" s="41" t="s">
        <v>52</v>
      </c>
      <c r="B8" s="231">
        <f>SUM(B5:B7)</f>
        <v>65</v>
      </c>
      <c r="C8" s="232"/>
      <c r="D8" s="233">
        <f>SUM(D5:D7)</f>
        <v>3</v>
      </c>
      <c r="F8" s="226" t="s">
        <v>29</v>
      </c>
      <c r="G8" s="128">
        <v>2</v>
      </c>
      <c r="H8" s="133">
        <v>4</v>
      </c>
      <c r="I8" s="128">
        <v>3</v>
      </c>
      <c r="J8" s="102">
        <v>0</v>
      </c>
      <c r="K8" s="224">
        <f>SUM(G8:J8)</f>
        <v>9</v>
      </c>
      <c r="L8" s="128">
        <v>2</v>
      </c>
    </row>
    <row r="9" spans="1:12" ht="13.5" customHeight="1" thickBot="1">
      <c r="A9" s="234" t="s">
        <v>78</v>
      </c>
      <c r="B9" s="128">
        <v>20</v>
      </c>
      <c r="C9" s="399" t="e">
        <f>#REF!+#REF!</f>
        <v>#REF!</v>
      </c>
      <c r="D9" s="400">
        <v>3</v>
      </c>
      <c r="F9" s="235" t="s">
        <v>30</v>
      </c>
      <c r="G9" s="308">
        <v>4</v>
      </c>
      <c r="H9" s="310">
        <v>4</v>
      </c>
      <c r="I9" s="309">
        <v>0</v>
      </c>
      <c r="J9" s="133">
        <v>0</v>
      </c>
      <c r="K9" s="145">
        <f>SUM(G9:J9)</f>
        <v>8</v>
      </c>
      <c r="L9" s="133">
        <v>1</v>
      </c>
    </row>
    <row r="10" spans="1:12" ht="13.5" customHeight="1" thickBot="1">
      <c r="A10" s="224" t="s">
        <v>42</v>
      </c>
      <c r="B10" s="128">
        <v>19</v>
      </c>
      <c r="C10" s="399"/>
      <c r="D10" s="401"/>
      <c r="F10" s="114" t="s">
        <v>54</v>
      </c>
      <c r="G10" s="307">
        <f aca="true" t="shared" si="0" ref="G10:L10">SUM(G5:G9)</f>
        <v>11</v>
      </c>
      <c r="H10" s="294">
        <f t="shared" si="0"/>
        <v>20</v>
      </c>
      <c r="I10" s="307">
        <f t="shared" si="0"/>
        <v>8</v>
      </c>
      <c r="J10" s="307">
        <f t="shared" si="0"/>
        <v>0</v>
      </c>
      <c r="K10" s="294">
        <f t="shared" si="0"/>
        <v>39</v>
      </c>
      <c r="L10" s="295">
        <f t="shared" si="0"/>
        <v>6</v>
      </c>
    </row>
    <row r="11" spans="1:12" ht="13.5" customHeight="1" thickBot="1">
      <c r="A11" s="227" t="s">
        <v>43</v>
      </c>
      <c r="B11" s="228">
        <v>16</v>
      </c>
      <c r="C11" s="228"/>
      <c r="D11" s="230"/>
      <c r="F11" s="238"/>
      <c r="G11" s="238"/>
      <c r="H11" s="238"/>
      <c r="I11" s="238"/>
      <c r="J11" s="239"/>
      <c r="K11" s="227"/>
      <c r="L11" s="240"/>
    </row>
    <row r="12" spans="1:4" ht="13.5" customHeight="1" thickBot="1">
      <c r="A12" s="41" t="s">
        <v>52</v>
      </c>
      <c r="B12" s="231">
        <f>SUM(B9:B11)</f>
        <v>55</v>
      </c>
      <c r="C12" s="237"/>
      <c r="D12" s="233">
        <f>SUM(D9:D10)</f>
        <v>3</v>
      </c>
    </row>
    <row r="13" spans="1:4" ht="13.5" customHeight="1">
      <c r="A13" s="234" t="s">
        <v>65</v>
      </c>
      <c r="B13" s="128">
        <v>20</v>
      </c>
      <c r="C13" s="399">
        <f>B17+B18</f>
        <v>49</v>
      </c>
      <c r="D13" s="404">
        <v>3</v>
      </c>
    </row>
    <row r="14" spans="1:12" ht="13.5" customHeight="1">
      <c r="A14" s="145" t="s">
        <v>107</v>
      </c>
      <c r="B14" s="128">
        <v>21</v>
      </c>
      <c r="C14" s="399"/>
      <c r="D14" s="404"/>
      <c r="F14" s="238"/>
      <c r="G14" s="238"/>
      <c r="H14" s="238"/>
      <c r="I14" s="239"/>
      <c r="J14" s="405" t="s">
        <v>195</v>
      </c>
      <c r="K14" s="405"/>
      <c r="L14" s="405"/>
    </row>
    <row r="15" spans="1:12" ht="13.5" customHeight="1" thickBot="1">
      <c r="A15" s="145" t="s">
        <v>112</v>
      </c>
      <c r="B15" s="222">
        <v>15</v>
      </c>
      <c r="C15" s="399"/>
      <c r="D15" s="397"/>
      <c r="J15" s="405"/>
      <c r="K15" s="405"/>
      <c r="L15" s="405"/>
    </row>
    <row r="16" spans="1:12" ht="13.5" customHeight="1" thickBot="1">
      <c r="A16" s="69" t="s">
        <v>52</v>
      </c>
      <c r="B16" s="241">
        <f>SUM(B13:B15)</f>
        <v>56</v>
      </c>
      <c r="C16" s="237"/>
      <c r="D16" s="233">
        <f>D13</f>
        <v>3</v>
      </c>
      <c r="F16" s="130" t="s">
        <v>86</v>
      </c>
      <c r="G16" s="242" t="s">
        <v>50</v>
      </c>
      <c r="H16" s="243" t="s">
        <v>51</v>
      </c>
      <c r="J16" s="405" t="s">
        <v>187</v>
      </c>
      <c r="K16" s="405"/>
      <c r="L16" s="405"/>
    </row>
    <row r="17" spans="1:15" ht="13.5" customHeight="1">
      <c r="A17" s="234" t="s">
        <v>5</v>
      </c>
      <c r="B17" s="129">
        <v>25</v>
      </c>
      <c r="C17" s="406">
        <f>B23+B25+B26</f>
        <v>48</v>
      </c>
      <c r="D17" s="404">
        <v>3</v>
      </c>
      <c r="F17" s="129" t="s">
        <v>149</v>
      </c>
      <c r="G17" s="244">
        <v>0</v>
      </c>
      <c r="H17" s="245"/>
      <c r="J17" s="405" t="s">
        <v>174</v>
      </c>
      <c r="K17" s="405"/>
      <c r="L17" s="405"/>
      <c r="M17" s="405"/>
      <c r="N17" s="405"/>
      <c r="O17" s="405"/>
    </row>
    <row r="18" spans="1:13" ht="13.5" customHeight="1">
      <c r="A18" s="247" t="s">
        <v>6</v>
      </c>
      <c r="B18" s="102">
        <v>24</v>
      </c>
      <c r="C18" s="395"/>
      <c r="D18" s="397"/>
      <c r="F18" s="128" t="s">
        <v>148</v>
      </c>
      <c r="G18" s="222">
        <v>1</v>
      </c>
      <c r="H18" s="236"/>
      <c r="J18" s="405"/>
      <c r="K18" s="405"/>
      <c r="L18" s="405"/>
      <c r="M18" s="405"/>
    </row>
    <row r="19" spans="1:16" ht="13.5" customHeight="1">
      <c r="A19" s="247" t="s">
        <v>69</v>
      </c>
      <c r="B19" s="102">
        <v>24</v>
      </c>
      <c r="C19" s="102"/>
      <c r="D19" s="397"/>
      <c r="F19" s="102" t="s">
        <v>111</v>
      </c>
      <c r="G19" s="291">
        <v>2</v>
      </c>
      <c r="H19" s="236"/>
      <c r="J19" s="405"/>
      <c r="K19" s="405"/>
      <c r="L19" s="405"/>
      <c r="M19" s="405"/>
      <c r="N19" s="405"/>
      <c r="O19" s="405"/>
      <c r="P19" s="405"/>
    </row>
    <row r="20" spans="1:16" ht="13.5" customHeight="1">
      <c r="A20" s="247"/>
      <c r="B20" s="102"/>
      <c r="C20" s="102"/>
      <c r="D20" s="225"/>
      <c r="F20" s="128" t="s">
        <v>98</v>
      </c>
      <c r="G20" s="291">
        <v>0</v>
      </c>
      <c r="H20" s="236"/>
      <c r="J20" s="405" t="s">
        <v>180</v>
      </c>
      <c r="K20" s="405"/>
      <c r="L20" s="405"/>
      <c r="M20" s="405"/>
      <c r="N20" s="405"/>
      <c r="O20" s="405"/>
      <c r="P20" s="405"/>
    </row>
    <row r="21" spans="1:16" ht="13.5" customHeight="1" thickBot="1">
      <c r="A21" s="219" t="s">
        <v>52</v>
      </c>
      <c r="B21" s="227">
        <f>SUM(B17:B20)</f>
        <v>73</v>
      </c>
      <c r="C21" s="239"/>
      <c r="D21" s="248">
        <f>SUM(D17:D20)</f>
        <v>3</v>
      </c>
      <c r="F21" s="128" t="s">
        <v>113</v>
      </c>
      <c r="G21" s="292">
        <v>0</v>
      </c>
      <c r="H21" s="128"/>
      <c r="J21" s="405" t="s">
        <v>150</v>
      </c>
      <c r="K21" s="405"/>
      <c r="L21" s="405"/>
      <c r="M21" s="405"/>
      <c r="N21" s="405"/>
      <c r="O21" s="405"/>
      <c r="P21" s="405"/>
    </row>
    <row r="22" spans="1:16" ht="16.5" customHeight="1" thickBot="1">
      <c r="A22" s="155" t="s">
        <v>52</v>
      </c>
      <c r="B22" s="249">
        <f>B8+B12+B16+B21</f>
        <v>249</v>
      </c>
      <c r="C22" s="249"/>
      <c r="D22" s="250">
        <f>D5+D9+D13+D17</f>
        <v>12</v>
      </c>
      <c r="F22" s="133" t="s">
        <v>153</v>
      </c>
      <c r="G22" s="133">
        <v>1</v>
      </c>
      <c r="H22" s="133"/>
      <c r="J22" s="405" t="s">
        <v>151</v>
      </c>
      <c r="K22" s="405"/>
      <c r="L22" s="405"/>
      <c r="M22" s="405"/>
      <c r="N22" s="405"/>
      <c r="O22" s="405"/>
      <c r="P22" s="405"/>
    </row>
    <row r="23" spans="1:16" ht="13.5" customHeight="1" thickBot="1">
      <c r="A23" s="299" t="s">
        <v>7</v>
      </c>
      <c r="B23" s="244">
        <v>24</v>
      </c>
      <c r="C23" s="399">
        <f>B29+B30+B31</f>
        <v>70</v>
      </c>
      <c r="D23" s="400">
        <v>3</v>
      </c>
      <c r="F23" s="311" t="s">
        <v>87</v>
      </c>
      <c r="G23" s="312">
        <f>SUM(G17:G22)</f>
        <v>4</v>
      </c>
      <c r="H23" s="313"/>
      <c r="I23" s="246"/>
      <c r="J23" s="405" t="s">
        <v>152</v>
      </c>
      <c r="K23" s="405"/>
      <c r="L23" s="405"/>
      <c r="M23" s="405"/>
      <c r="N23" s="405"/>
      <c r="O23" s="405"/>
      <c r="P23" s="405"/>
    </row>
    <row r="24" spans="1:16" ht="13.5" customHeight="1">
      <c r="A24" s="224" t="s">
        <v>8</v>
      </c>
      <c r="B24" s="128">
        <v>21</v>
      </c>
      <c r="C24" s="399"/>
      <c r="D24" s="401"/>
      <c r="F24" s="412" t="s">
        <v>175</v>
      </c>
      <c r="G24" s="413"/>
      <c r="H24" s="414"/>
      <c r="I24" s="246"/>
      <c r="J24" s="297"/>
      <c r="K24" s="297"/>
      <c r="L24" s="297"/>
      <c r="M24" s="297"/>
      <c r="N24" s="297"/>
      <c r="O24" s="297"/>
      <c r="P24" s="297"/>
    </row>
    <row r="25" spans="1:16" ht="13.5" customHeight="1">
      <c r="A25" s="274" t="s">
        <v>193</v>
      </c>
      <c r="B25" s="308">
        <v>24</v>
      </c>
      <c r="C25" s="402"/>
      <c r="D25" s="401"/>
      <c r="F25" s="220">
        <v>1</v>
      </c>
      <c r="G25" s="102">
        <v>0</v>
      </c>
      <c r="H25" s="236"/>
      <c r="I25" s="246"/>
      <c r="J25" s="405" t="s">
        <v>188</v>
      </c>
      <c r="K25" s="405"/>
      <c r="L25" s="405"/>
      <c r="M25" s="405"/>
      <c r="N25" s="405"/>
      <c r="O25" s="405"/>
      <c r="P25" s="405"/>
    </row>
    <row r="26" spans="2:13" ht="13.5" customHeight="1">
      <c r="B26" s="229"/>
      <c r="C26" s="399"/>
      <c r="D26" s="401"/>
      <c r="F26" s="220">
        <v>2</v>
      </c>
      <c r="G26" s="128">
        <v>4</v>
      </c>
      <c r="H26" s="415">
        <v>1</v>
      </c>
      <c r="I26" s="252"/>
      <c r="J26" s="403" t="s">
        <v>189</v>
      </c>
      <c r="K26" s="403"/>
      <c r="L26" s="403"/>
      <c r="M26" s="246"/>
    </row>
    <row r="27" spans="1:13" ht="13.5" customHeight="1" thickBot="1">
      <c r="A27" s="300"/>
      <c r="B27" s="229"/>
      <c r="C27" s="240"/>
      <c r="D27" s="298"/>
      <c r="F27" s="220">
        <v>3</v>
      </c>
      <c r="G27" s="128">
        <v>3</v>
      </c>
      <c r="H27" s="416"/>
      <c r="I27" s="252"/>
      <c r="J27" s="405" t="s">
        <v>190</v>
      </c>
      <c r="K27" s="405"/>
      <c r="L27" s="405"/>
      <c r="M27" s="246"/>
    </row>
    <row r="28" spans="1:13" ht="13.5" customHeight="1" thickBot="1">
      <c r="A28" s="69" t="s">
        <v>52</v>
      </c>
      <c r="B28" s="241">
        <f>SUM(B23:B27)</f>
        <v>69</v>
      </c>
      <c r="C28" s="253"/>
      <c r="D28" s="254">
        <f>SUM(D23:D27)</f>
        <v>3</v>
      </c>
      <c r="F28" s="220">
        <v>4</v>
      </c>
      <c r="G28" s="220">
        <v>5</v>
      </c>
      <c r="H28" s="417"/>
      <c r="I28" s="252"/>
      <c r="J28" s="405"/>
      <c r="K28" s="405"/>
      <c r="L28" s="405"/>
      <c r="M28" s="246"/>
    </row>
    <row r="29" spans="1:9" ht="13.5" customHeight="1">
      <c r="A29" s="234" t="s">
        <v>194</v>
      </c>
      <c r="B29" s="228">
        <v>23</v>
      </c>
      <c r="C29" s="399">
        <f>B34+B35+B36</f>
        <v>53</v>
      </c>
      <c r="D29" s="400">
        <v>3</v>
      </c>
      <c r="F29" s="220">
        <v>5</v>
      </c>
      <c r="G29" s="220">
        <v>0</v>
      </c>
      <c r="H29" s="251"/>
      <c r="I29" s="252"/>
    </row>
    <row r="30" spans="1:13" ht="13.5" customHeight="1">
      <c r="A30" s="224" t="s">
        <v>10</v>
      </c>
      <c r="B30" s="128">
        <v>23</v>
      </c>
      <c r="C30" s="399"/>
      <c r="D30" s="401"/>
      <c r="F30" s="102">
        <v>6</v>
      </c>
      <c r="G30" s="128">
        <v>0</v>
      </c>
      <c r="H30" s="251"/>
      <c r="I30" s="222"/>
      <c r="J30" s="405" t="s">
        <v>168</v>
      </c>
      <c r="K30" s="405"/>
      <c r="L30" s="405"/>
      <c r="M30" s="405"/>
    </row>
    <row r="31" spans="1:9" ht="13.5" customHeight="1">
      <c r="A31" s="145" t="s">
        <v>67</v>
      </c>
      <c r="B31" s="222">
        <v>24</v>
      </c>
      <c r="C31" s="399"/>
      <c r="D31" s="401"/>
      <c r="F31" s="102">
        <v>7</v>
      </c>
      <c r="G31" s="128">
        <v>3</v>
      </c>
      <c r="H31" s="398">
        <v>1</v>
      </c>
      <c r="I31" s="222"/>
    </row>
    <row r="32" spans="1:13" ht="13.5" customHeight="1" thickBot="1">
      <c r="A32" s="158"/>
      <c r="C32" s="228"/>
      <c r="D32" s="301"/>
      <c r="F32" s="128">
        <v>8</v>
      </c>
      <c r="G32" s="102">
        <v>1</v>
      </c>
      <c r="H32" s="401"/>
      <c r="I32" s="222"/>
      <c r="J32" s="222">
        <v>1</v>
      </c>
      <c r="K32" s="405" t="s">
        <v>192</v>
      </c>
      <c r="L32" s="405"/>
      <c r="M32" s="405"/>
    </row>
    <row r="33" spans="1:13" ht="13.5" customHeight="1" thickBot="1">
      <c r="A33" s="69" t="s">
        <v>52</v>
      </c>
      <c r="B33" s="241">
        <f>SUM(B29:B32)</f>
        <v>70</v>
      </c>
      <c r="C33" s="241"/>
      <c r="D33" s="256">
        <f>SUM(D29:D32)</f>
        <v>3</v>
      </c>
      <c r="F33" s="128">
        <v>9</v>
      </c>
      <c r="G33" s="102">
        <v>3</v>
      </c>
      <c r="H33" s="404"/>
      <c r="I33" s="222"/>
      <c r="J33" s="222"/>
      <c r="K33" s="405" t="s">
        <v>173</v>
      </c>
      <c r="L33" s="405"/>
      <c r="M33" s="405"/>
    </row>
    <row r="34" spans="1:13" ht="13.5" customHeight="1" thickBot="1">
      <c r="A34" s="234" t="s">
        <v>11</v>
      </c>
      <c r="B34" s="305">
        <v>17</v>
      </c>
      <c r="C34" s="303">
        <f>B39+B40</f>
        <v>44</v>
      </c>
      <c r="D34" s="302">
        <v>3</v>
      </c>
      <c r="F34" s="258" t="s">
        <v>52</v>
      </c>
      <c r="G34" s="259">
        <f>SUM(G25:G33)</f>
        <v>19</v>
      </c>
      <c r="H34" s="260">
        <f>H31+H30+H26</f>
        <v>2</v>
      </c>
      <c r="I34" s="222"/>
      <c r="J34" s="222"/>
      <c r="K34" s="405"/>
      <c r="L34" s="405"/>
      <c r="M34" s="405"/>
    </row>
    <row r="35" spans="1:16" ht="13.5" customHeight="1" thickBot="1">
      <c r="A35" s="224" t="s">
        <v>12</v>
      </c>
      <c r="B35" s="102">
        <v>17</v>
      </c>
      <c r="C35" s="304"/>
      <c r="D35" s="257"/>
      <c r="F35" s="224" t="s">
        <v>176</v>
      </c>
      <c r="G35" s="247">
        <f>G23+G34</f>
        <v>23</v>
      </c>
      <c r="H35" s="255"/>
      <c r="J35" s="222">
        <v>3</v>
      </c>
      <c r="K35" s="405" t="s">
        <v>170</v>
      </c>
      <c r="L35" s="405"/>
      <c r="M35" s="405"/>
      <c r="N35" s="405"/>
      <c r="O35" s="405"/>
      <c r="P35" s="405"/>
    </row>
    <row r="36" spans="1:16" ht="13.5" customHeight="1">
      <c r="A36" s="145" t="s">
        <v>13</v>
      </c>
      <c r="B36" s="229">
        <v>19</v>
      </c>
      <c r="C36" s="240"/>
      <c r="D36" s="257"/>
      <c r="F36" s="246"/>
      <c r="G36" s="246"/>
      <c r="H36" s="246"/>
      <c r="J36" s="222">
        <v>7</v>
      </c>
      <c r="K36" s="405" t="s">
        <v>172</v>
      </c>
      <c r="L36" s="405"/>
      <c r="M36" s="405"/>
      <c r="N36" s="405"/>
      <c r="O36" s="405"/>
      <c r="P36" s="405"/>
    </row>
    <row r="37" spans="1:16" ht="13.5" customHeight="1" thickBot="1">
      <c r="A37" s="158"/>
      <c r="B37" s="306"/>
      <c r="C37" s="240"/>
      <c r="D37" s="298"/>
      <c r="F37" s="261"/>
      <c r="G37" s="261"/>
      <c r="H37" s="262"/>
      <c r="J37" s="222">
        <v>9</v>
      </c>
      <c r="K37" s="405" t="s">
        <v>171</v>
      </c>
      <c r="L37" s="405"/>
      <c r="M37" s="405"/>
      <c r="N37" s="405"/>
      <c r="O37" s="405"/>
      <c r="P37" s="405"/>
    </row>
    <row r="38" spans="1:16" ht="13.5" customHeight="1" thickBot="1">
      <c r="A38" s="69" t="s">
        <v>52</v>
      </c>
      <c r="B38" s="241">
        <f>SUM(B34:B37)</f>
        <v>53</v>
      </c>
      <c r="C38" s="241"/>
      <c r="D38" s="256">
        <f>SUM(D34:D37)</f>
        <v>3</v>
      </c>
      <c r="J38" s="222">
        <v>9</v>
      </c>
      <c r="K38" s="405" t="s">
        <v>177</v>
      </c>
      <c r="L38" s="405"/>
      <c r="M38" s="405"/>
      <c r="N38" s="405"/>
      <c r="O38" s="405"/>
      <c r="P38" s="405"/>
    </row>
    <row r="39" spans="1:10" ht="13.5" customHeight="1" thickBot="1">
      <c r="A39" s="234" t="s">
        <v>14</v>
      </c>
      <c r="B39" s="244">
        <v>21</v>
      </c>
      <c r="C39" s="263" t="e">
        <f>B44+B45+#REF!+#REF!</f>
        <v>#REF!</v>
      </c>
      <c r="D39" s="408">
        <v>3</v>
      </c>
      <c r="F39" s="69" t="s">
        <v>72</v>
      </c>
      <c r="G39" s="143" t="s">
        <v>166</v>
      </c>
      <c r="H39" s="256" t="s">
        <v>167</v>
      </c>
      <c r="J39" s="222"/>
    </row>
    <row r="40" spans="1:10" ht="13.5" customHeight="1">
      <c r="A40" s="145" t="s">
        <v>15</v>
      </c>
      <c r="B40" s="133">
        <v>23</v>
      </c>
      <c r="C40" s="263"/>
      <c r="D40" s="409"/>
      <c r="F40" s="140" t="s">
        <v>32</v>
      </c>
      <c r="G40" s="264">
        <f>B22</f>
        <v>249</v>
      </c>
      <c r="H40" s="264">
        <f>D22</f>
        <v>12</v>
      </c>
      <c r="J40" s="222"/>
    </row>
    <row r="41" spans="1:10" ht="13.5" customHeight="1">
      <c r="A41" s="224" t="s">
        <v>16</v>
      </c>
      <c r="B41" s="128">
        <v>20</v>
      </c>
      <c r="C41" s="128"/>
      <c r="D41" s="409"/>
      <c r="F41" s="49" t="s">
        <v>33</v>
      </c>
      <c r="G41" s="265">
        <f>B49</f>
        <v>329</v>
      </c>
      <c r="H41" s="266">
        <f>D49</f>
        <v>15</v>
      </c>
      <c r="I41" s="221" t="s">
        <v>71</v>
      </c>
      <c r="J41" s="222"/>
    </row>
    <row r="42" spans="1:10" ht="13.5" customHeight="1" thickBot="1">
      <c r="A42" s="158"/>
      <c r="B42" s="228"/>
      <c r="C42" s="240"/>
      <c r="D42" s="410"/>
      <c r="F42" s="49" t="s">
        <v>34</v>
      </c>
      <c r="G42" s="265">
        <f>B56</f>
        <v>77</v>
      </c>
      <c r="H42" s="265">
        <f>D56</f>
        <v>4</v>
      </c>
      <c r="J42" s="222"/>
    </row>
    <row r="43" spans="1:8" ht="13.5" customHeight="1" thickBot="1">
      <c r="A43" s="69" t="s">
        <v>52</v>
      </c>
      <c r="B43" s="241">
        <f>SUM(B39:B42)</f>
        <v>64</v>
      </c>
      <c r="C43" s="253"/>
      <c r="D43" s="254">
        <f>SUM(D39:D42)</f>
        <v>3</v>
      </c>
      <c r="F43" s="49" t="s">
        <v>35</v>
      </c>
      <c r="G43" s="265">
        <f>K10</f>
        <v>39</v>
      </c>
      <c r="H43" s="265">
        <f>L10</f>
        <v>6</v>
      </c>
    </row>
    <row r="44" spans="1:13" ht="13.5" customHeight="1">
      <c r="A44" s="267" t="s">
        <v>17</v>
      </c>
      <c r="B44" s="244">
        <v>23</v>
      </c>
      <c r="C44" s="268"/>
      <c r="D44" s="400">
        <v>3</v>
      </c>
      <c r="F44" s="49" t="s">
        <v>31</v>
      </c>
      <c r="G44" s="265">
        <f>G34</f>
        <v>19</v>
      </c>
      <c r="H44" s="265">
        <f>H34</f>
        <v>2</v>
      </c>
      <c r="J44" s="269"/>
      <c r="K44" s="269"/>
      <c r="L44" s="269"/>
      <c r="M44" s="269"/>
    </row>
    <row r="45" spans="1:13" ht="13.5" customHeight="1">
      <c r="A45" s="270" t="s">
        <v>18</v>
      </c>
      <c r="B45" s="128">
        <v>25</v>
      </c>
      <c r="C45" s="133"/>
      <c r="D45" s="401"/>
      <c r="F45" s="108" t="s">
        <v>164</v>
      </c>
      <c r="G45" s="224">
        <f>P57</f>
        <v>15</v>
      </c>
      <c r="H45" s="224">
        <f>P55</f>
        <v>6</v>
      </c>
      <c r="J45" s="269"/>
      <c r="K45" s="269"/>
      <c r="L45" s="269"/>
      <c r="M45" s="269"/>
    </row>
    <row r="46" spans="1:13" ht="13.5" customHeight="1" thickBot="1">
      <c r="A46" s="224" t="s">
        <v>186</v>
      </c>
      <c r="B46" s="128">
        <v>25</v>
      </c>
      <c r="C46" s="271"/>
      <c r="D46" s="404"/>
      <c r="F46" s="145" t="s">
        <v>88</v>
      </c>
      <c r="G46" s="145">
        <f>G23</f>
        <v>4</v>
      </c>
      <c r="H46" s="145"/>
      <c r="J46" s="269"/>
      <c r="K46" s="269"/>
      <c r="L46" s="269"/>
      <c r="M46" s="269"/>
    </row>
    <row r="47" spans="1:13" ht="13.5" customHeight="1" thickBot="1">
      <c r="A47" s="284"/>
      <c r="B47" s="228"/>
      <c r="C47" s="240"/>
      <c r="D47" s="285"/>
      <c r="F47" s="155" t="s">
        <v>44</v>
      </c>
      <c r="G47" s="272">
        <f>SUM(G40:G46)</f>
        <v>732</v>
      </c>
      <c r="H47" s="273">
        <f>SUM(H40:H46)</f>
        <v>45</v>
      </c>
      <c r="J47" s="275"/>
      <c r="K47" s="275"/>
      <c r="L47" s="275"/>
      <c r="M47" s="275"/>
    </row>
    <row r="48" spans="1:13" ht="13.5" customHeight="1" thickBot="1">
      <c r="A48" s="69" t="s">
        <v>52</v>
      </c>
      <c r="B48" s="241">
        <f>SUM(B44:B47)</f>
        <v>73</v>
      </c>
      <c r="C48" s="253"/>
      <c r="D48" s="254">
        <f>SUM(D44:D47)</f>
        <v>3</v>
      </c>
      <c r="J48" s="269"/>
      <c r="K48" s="269"/>
      <c r="L48" s="269"/>
      <c r="M48" s="269"/>
    </row>
    <row r="49" spans="1:13" ht="16.5" customHeight="1" thickBot="1">
      <c r="A49" s="151" t="s">
        <v>52</v>
      </c>
      <c r="B49" s="259">
        <f>B28+B33+B38+B43+B48</f>
        <v>329</v>
      </c>
      <c r="C49" s="279"/>
      <c r="D49" s="280">
        <f>D23+D29+D34+D39+D44</f>
        <v>15</v>
      </c>
      <c r="J49" s="269"/>
      <c r="K49" s="269"/>
      <c r="L49" s="269"/>
      <c r="M49" s="269"/>
    </row>
    <row r="50" spans="1:13" ht="21.75" customHeight="1">
      <c r="A50" s="234" t="s">
        <v>20</v>
      </c>
      <c r="B50" s="129">
        <v>20</v>
      </c>
      <c r="C50" s="244"/>
      <c r="D50" s="408">
        <v>2</v>
      </c>
      <c r="F50" s="281" t="s">
        <v>56</v>
      </c>
      <c r="G50" s="282">
        <f>G47/H47</f>
        <v>16.266666666666666</v>
      </c>
      <c r="I50" s="283"/>
      <c r="J50" s="269"/>
      <c r="K50" s="269"/>
      <c r="L50" s="269"/>
      <c r="M50" s="269"/>
    </row>
    <row r="51" spans="1:13" ht="24" customHeight="1" thickBot="1">
      <c r="A51" s="234" t="s">
        <v>21</v>
      </c>
      <c r="B51" s="129">
        <v>22</v>
      </c>
      <c r="C51" s="240"/>
      <c r="D51" s="410"/>
      <c r="F51" s="281" t="s">
        <v>178</v>
      </c>
      <c r="G51" s="282">
        <f>B57/D57</f>
        <v>21.129032258064516</v>
      </c>
      <c r="I51" s="283"/>
      <c r="J51" s="269"/>
      <c r="K51" s="269"/>
      <c r="L51" s="269"/>
      <c r="M51" s="269"/>
    </row>
    <row r="52" spans="1:13" ht="16.5" customHeight="1" thickBot="1">
      <c r="A52" s="69" t="s">
        <v>52</v>
      </c>
      <c r="B52" s="241">
        <f>SUM(B50:B51)</f>
        <v>42</v>
      </c>
      <c r="C52" s="253"/>
      <c r="D52" s="254"/>
      <c r="F52" s="281" t="s">
        <v>179</v>
      </c>
      <c r="G52" s="282">
        <f>(B57+G34)/(D57+H34)</f>
        <v>20.424242424242426</v>
      </c>
      <c r="H52" s="221" t="s">
        <v>71</v>
      </c>
      <c r="I52" s="283"/>
      <c r="J52" s="269"/>
      <c r="K52" s="269"/>
      <c r="L52" s="269"/>
      <c r="M52" s="269"/>
    </row>
    <row r="53" spans="1:13" ht="13.5" customHeight="1">
      <c r="A53" s="296" t="s">
        <v>39</v>
      </c>
      <c r="B53" s="129">
        <v>20</v>
      </c>
      <c r="C53" s="228"/>
      <c r="D53" s="285">
        <v>2</v>
      </c>
      <c r="F53" s="65" t="s">
        <v>183</v>
      </c>
      <c r="G53" s="282">
        <f>(K10/L10)+(P57/P55)</f>
        <v>9</v>
      </c>
      <c r="H53" s="283"/>
      <c r="I53" s="283"/>
      <c r="J53" s="269"/>
      <c r="K53" s="269"/>
      <c r="L53" s="269"/>
      <c r="M53" s="269"/>
    </row>
    <row r="54" spans="1:16" ht="13.5" customHeight="1">
      <c r="A54" s="284" t="s">
        <v>40</v>
      </c>
      <c r="B54" s="102">
        <v>15</v>
      </c>
      <c r="C54" s="240"/>
      <c r="D54" s="285"/>
      <c r="F54" s="286"/>
      <c r="G54" s="287"/>
      <c r="H54" s="283"/>
      <c r="I54" s="283"/>
      <c r="J54" s="288"/>
      <c r="K54" s="288"/>
      <c r="L54" s="288"/>
      <c r="M54" s="288"/>
      <c r="P54" s="221" t="s">
        <v>182</v>
      </c>
    </row>
    <row r="55" spans="1:16" ht="13.5" customHeight="1" thickBot="1">
      <c r="A55" s="193" t="s">
        <v>52</v>
      </c>
      <c r="B55" s="276">
        <f>SUM(B53:B54)</f>
        <v>35</v>
      </c>
      <c r="C55" s="277"/>
      <c r="D55" s="278"/>
      <c r="F55" s="13"/>
      <c r="G55" s="13">
        <v>1</v>
      </c>
      <c r="H55" s="13"/>
      <c r="I55" s="418">
        <v>1</v>
      </c>
      <c r="J55" s="419"/>
      <c r="K55" s="13">
        <v>1</v>
      </c>
      <c r="L55" s="13">
        <v>1</v>
      </c>
      <c r="M55" s="13">
        <v>1</v>
      </c>
      <c r="N55" s="13"/>
      <c r="O55" s="13">
        <v>1</v>
      </c>
      <c r="P55" s="13">
        <f>SUM(G55:O55)</f>
        <v>6</v>
      </c>
    </row>
    <row r="56" spans="1:16" ht="17.25" customHeight="1" thickBot="1">
      <c r="A56" s="151" t="s">
        <v>52</v>
      </c>
      <c r="B56" s="259">
        <f>B52+B55</f>
        <v>77</v>
      </c>
      <c r="C56" s="279"/>
      <c r="D56" s="280">
        <f>D50+D53</f>
        <v>4</v>
      </c>
      <c r="F56" s="236" t="s">
        <v>164</v>
      </c>
      <c r="G56" s="128">
        <v>1</v>
      </c>
      <c r="H56" s="128">
        <v>2</v>
      </c>
      <c r="I56" s="281" t="s">
        <v>165</v>
      </c>
      <c r="J56" s="281" t="s">
        <v>46</v>
      </c>
      <c r="K56" s="128">
        <v>5</v>
      </c>
      <c r="L56" s="128">
        <v>6</v>
      </c>
      <c r="M56" s="128">
        <v>7</v>
      </c>
      <c r="N56" s="128">
        <v>8</v>
      </c>
      <c r="O56" s="128">
        <v>9</v>
      </c>
      <c r="P56" s="236" t="s">
        <v>44</v>
      </c>
    </row>
    <row r="57" spans="1:16" ht="17.25" customHeight="1" thickBot="1">
      <c r="A57" s="59" t="s">
        <v>52</v>
      </c>
      <c r="B57" s="249">
        <f>B22+B49+B56</f>
        <v>655</v>
      </c>
      <c r="C57" s="289"/>
      <c r="D57" s="250">
        <f>D22+D49+D56</f>
        <v>31</v>
      </c>
      <c r="F57" s="236"/>
      <c r="G57" s="236">
        <v>7</v>
      </c>
      <c r="H57" s="236"/>
      <c r="I57" s="314">
        <v>2</v>
      </c>
      <c r="J57" s="314">
        <v>6</v>
      </c>
      <c r="K57" s="236"/>
      <c r="L57" s="236"/>
      <c r="M57" s="236"/>
      <c r="N57" s="236"/>
      <c r="O57" s="236"/>
      <c r="P57" s="236">
        <f>SUM(G57:O57)</f>
        <v>15</v>
      </c>
    </row>
    <row r="58" spans="8:16" ht="12.75">
      <c r="H58" s="411"/>
      <c r="I58" s="411"/>
      <c r="J58" s="411"/>
      <c r="K58" s="411"/>
      <c r="L58" s="411"/>
      <c r="M58" s="411"/>
      <c r="N58" s="411"/>
      <c r="O58" s="411"/>
      <c r="P58" s="411"/>
    </row>
    <row r="59" spans="9:10" ht="12.75">
      <c r="I59" s="283"/>
      <c r="J59" s="283"/>
    </row>
    <row r="60" ht="12.75">
      <c r="I60" s="283"/>
    </row>
    <row r="61" spans="6:9" ht="12.75">
      <c r="F61" s="290"/>
      <c r="G61" s="290"/>
      <c r="H61" s="290"/>
      <c r="I61" s="290"/>
    </row>
    <row r="62" spans="6:9" ht="12.75">
      <c r="F62" s="290"/>
      <c r="G62" s="290"/>
      <c r="H62" s="290"/>
      <c r="I62" s="290"/>
    </row>
    <row r="63" spans="6:9" ht="12.75">
      <c r="F63" s="290"/>
      <c r="G63" s="290"/>
      <c r="H63" s="290"/>
      <c r="I63" s="290"/>
    </row>
    <row r="64" spans="6:9" ht="12.75">
      <c r="F64" s="290"/>
      <c r="G64" s="290"/>
      <c r="H64" s="290"/>
      <c r="I64" s="290"/>
    </row>
    <row r="65" spans="1:12" ht="12.75">
      <c r="A65" s="407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</row>
    <row r="66" spans="6:9" ht="12.75">
      <c r="F66" s="290"/>
      <c r="G66" s="290"/>
      <c r="H66" s="290"/>
      <c r="I66" s="290"/>
    </row>
    <row r="67" spans="6:9" ht="12.75">
      <c r="F67" s="290"/>
      <c r="G67" s="290"/>
      <c r="H67" s="290"/>
      <c r="I67" s="290"/>
    </row>
    <row r="68" spans="6:9" ht="12.75">
      <c r="F68" s="290"/>
      <c r="G68" s="290"/>
      <c r="H68" s="290"/>
      <c r="I68" s="290"/>
    </row>
    <row r="69" spans="6:9" ht="12.75">
      <c r="F69" s="290"/>
      <c r="G69" s="290"/>
      <c r="H69" s="290"/>
      <c r="I69" s="290"/>
    </row>
    <row r="70" spans="6:9" ht="12.75">
      <c r="F70" s="290"/>
      <c r="G70" s="290"/>
      <c r="H70" s="290"/>
      <c r="I70" s="290"/>
    </row>
    <row r="71" spans="6:9" ht="12.75">
      <c r="F71" s="290"/>
      <c r="G71" s="290"/>
      <c r="H71" s="290"/>
      <c r="I71" s="290"/>
    </row>
    <row r="72" spans="6:9" ht="12.75">
      <c r="F72" s="290"/>
      <c r="G72" s="290"/>
      <c r="H72" s="290"/>
      <c r="I72" s="290"/>
    </row>
    <row r="73" spans="6:9" ht="12.75">
      <c r="F73" s="290"/>
      <c r="G73" s="290"/>
      <c r="H73" s="290"/>
      <c r="I73" s="290"/>
    </row>
  </sheetData>
  <sheetProtection/>
  <mergeCells count="44">
    <mergeCell ref="D44:D46"/>
    <mergeCell ref="D50:D51"/>
    <mergeCell ref="I55:J55"/>
    <mergeCell ref="H58:P58"/>
    <mergeCell ref="A65:L65"/>
    <mergeCell ref="K34:M34"/>
    <mergeCell ref="K35:P35"/>
    <mergeCell ref="K36:P36"/>
    <mergeCell ref="K37:P37"/>
    <mergeCell ref="K38:P38"/>
    <mergeCell ref="D39:D42"/>
    <mergeCell ref="J27:L27"/>
    <mergeCell ref="J28:L28"/>
    <mergeCell ref="C29:C31"/>
    <mergeCell ref="D29:D31"/>
    <mergeCell ref="J30:M30"/>
    <mergeCell ref="H31:H33"/>
    <mergeCell ref="K32:M32"/>
    <mergeCell ref="K33:M33"/>
    <mergeCell ref="J20:P20"/>
    <mergeCell ref="J21:P21"/>
    <mergeCell ref="J22:P22"/>
    <mergeCell ref="C23:C26"/>
    <mergeCell ref="D23:D26"/>
    <mergeCell ref="J23:P23"/>
    <mergeCell ref="F24:H24"/>
    <mergeCell ref="J25:P25"/>
    <mergeCell ref="H26:H28"/>
    <mergeCell ref="J26:L26"/>
    <mergeCell ref="C13:C15"/>
    <mergeCell ref="D13:D15"/>
    <mergeCell ref="J16:L16"/>
    <mergeCell ref="C17:C18"/>
    <mergeCell ref="D17:D19"/>
    <mergeCell ref="J17:O17"/>
    <mergeCell ref="J18:M18"/>
    <mergeCell ref="J19:P19"/>
    <mergeCell ref="J14:L15"/>
    <mergeCell ref="A1:K1"/>
    <mergeCell ref="A2:K2"/>
    <mergeCell ref="C5:C6"/>
    <mergeCell ref="D5:D6"/>
    <mergeCell ref="C9:C10"/>
    <mergeCell ref="D9:D10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4">
      <selection activeCell="I41" sqref="I41"/>
    </sheetView>
  </sheetViews>
  <sheetFormatPr defaultColWidth="9.140625" defaultRowHeight="12.75"/>
  <cols>
    <col min="1" max="1" width="11.8515625" style="221" customWidth="1"/>
    <col min="2" max="2" width="8.57421875" style="222" customWidth="1"/>
    <col min="3" max="3" width="8.57421875" style="222" hidden="1" customWidth="1"/>
    <col min="4" max="4" width="8.00390625" style="221" customWidth="1"/>
    <col min="5" max="5" width="3.140625" style="221" customWidth="1"/>
    <col min="6" max="6" width="20.00390625" style="221" customWidth="1"/>
    <col min="7" max="8" width="5.7109375" style="221" customWidth="1"/>
    <col min="9" max="9" width="5.57421875" style="221" customWidth="1"/>
    <col min="10" max="10" width="4.7109375" style="221" customWidth="1"/>
    <col min="11" max="11" width="5.140625" style="221" customWidth="1"/>
    <col min="12" max="12" width="5.7109375" style="221" customWidth="1"/>
    <col min="13" max="15" width="4.00390625" style="221" customWidth="1"/>
    <col min="16" max="16" width="6.421875" style="221" customWidth="1"/>
    <col min="17" max="16384" width="9.140625" style="221" customWidth="1"/>
  </cols>
  <sheetData>
    <row r="1" spans="1:12" ht="15" customHeight="1">
      <c r="A1" s="394" t="s">
        <v>198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223"/>
    </row>
    <row r="2" spans="1:12" ht="6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223"/>
    </row>
    <row r="3" ht="5.25" customHeight="1"/>
    <row r="4" spans="1:12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40">
        <v>3</v>
      </c>
      <c r="J4" s="40">
        <v>4</v>
      </c>
      <c r="K4" s="40" t="s">
        <v>55</v>
      </c>
      <c r="L4" s="40" t="s">
        <v>51</v>
      </c>
    </row>
    <row r="5" spans="1:12" ht="13.5" customHeight="1">
      <c r="A5" s="224" t="s">
        <v>76</v>
      </c>
      <c r="B5" s="128">
        <v>18</v>
      </c>
      <c r="C5" s="395">
        <f>B9+B10</f>
        <v>50</v>
      </c>
      <c r="D5" s="397">
        <v>3</v>
      </c>
      <c r="F5" s="226" t="s">
        <v>24</v>
      </c>
      <c r="G5" s="128">
        <v>5</v>
      </c>
      <c r="H5" s="128">
        <v>0</v>
      </c>
      <c r="I5" s="128">
        <v>0</v>
      </c>
      <c r="J5" s="128">
        <v>0</v>
      </c>
      <c r="K5" s="224">
        <f>SUM(G5:J5)</f>
        <v>5</v>
      </c>
      <c r="L5" s="102">
        <v>1</v>
      </c>
    </row>
    <row r="6" spans="1:12" ht="13.5" customHeight="1">
      <c r="A6" s="145" t="s">
        <v>4</v>
      </c>
      <c r="B6" s="133">
        <v>22</v>
      </c>
      <c r="C6" s="396"/>
      <c r="D6" s="398"/>
      <c r="F6" s="226" t="s">
        <v>212</v>
      </c>
      <c r="G6" s="321"/>
      <c r="H6" s="102"/>
      <c r="I6" s="128"/>
      <c r="J6" s="128"/>
      <c r="K6" s="224">
        <f>SUM(G6:J6)</f>
        <v>0</v>
      </c>
      <c r="L6" s="128"/>
    </row>
    <row r="7" spans="1:12" ht="13.5" customHeight="1" thickBot="1">
      <c r="A7" s="145" t="s">
        <v>68</v>
      </c>
      <c r="B7" s="128">
        <v>20</v>
      </c>
      <c r="C7" s="102"/>
      <c r="D7" s="225"/>
      <c r="F7" s="226" t="s">
        <v>28</v>
      </c>
      <c r="G7" s="128">
        <v>3</v>
      </c>
      <c r="H7" s="128">
        <v>4</v>
      </c>
      <c r="I7" s="128">
        <v>0</v>
      </c>
      <c r="J7" s="128">
        <v>0</v>
      </c>
      <c r="K7" s="224">
        <f>SUM(G7:J7)</f>
        <v>7</v>
      </c>
      <c r="L7" s="128">
        <v>1</v>
      </c>
    </row>
    <row r="8" spans="1:12" ht="13.5" customHeight="1" thickBot="1">
      <c r="A8" s="41" t="s">
        <v>52</v>
      </c>
      <c r="B8" s="231">
        <f>SUM(B5:B7)</f>
        <v>60</v>
      </c>
      <c r="C8" s="232"/>
      <c r="D8" s="233">
        <f>SUM(D5:D7)</f>
        <v>3</v>
      </c>
      <c r="F8" s="226" t="s">
        <v>29</v>
      </c>
      <c r="G8" s="128">
        <v>3</v>
      </c>
      <c r="H8" s="128">
        <v>2</v>
      </c>
      <c r="I8" s="133">
        <v>0</v>
      </c>
      <c r="J8" s="102">
        <v>0</v>
      </c>
      <c r="K8" s="224">
        <f>SUM(G8:J8)</f>
        <v>5</v>
      </c>
      <c r="L8" s="128">
        <v>1</v>
      </c>
    </row>
    <row r="9" spans="1:12" ht="13.5" customHeight="1" thickBot="1">
      <c r="A9" s="234" t="s">
        <v>78</v>
      </c>
      <c r="B9" s="128">
        <v>24</v>
      </c>
      <c r="C9" s="399" t="e">
        <f>#REF!+#REF!</f>
        <v>#REF!</v>
      </c>
      <c r="D9" s="400">
        <v>3</v>
      </c>
      <c r="F9" s="235" t="s">
        <v>30</v>
      </c>
      <c r="G9" s="308">
        <v>2</v>
      </c>
      <c r="H9" s="308">
        <v>4</v>
      </c>
      <c r="I9" s="310">
        <v>0</v>
      </c>
      <c r="J9" s="133">
        <v>0</v>
      </c>
      <c r="K9" s="145">
        <f>SUM(G9:J9)</f>
        <v>6</v>
      </c>
      <c r="L9" s="133">
        <v>1</v>
      </c>
    </row>
    <row r="10" spans="1:12" ht="13.5" customHeight="1" thickBot="1">
      <c r="A10" s="224" t="s">
        <v>42</v>
      </c>
      <c r="B10" s="128">
        <v>26</v>
      </c>
      <c r="C10" s="399"/>
      <c r="D10" s="401"/>
      <c r="F10" s="114" t="s">
        <v>54</v>
      </c>
      <c r="G10" s="307">
        <f aca="true" t="shared" si="0" ref="G10:L10">SUM(G5:G9)</f>
        <v>13</v>
      </c>
      <c r="H10" s="294">
        <f t="shared" si="0"/>
        <v>10</v>
      </c>
      <c r="I10" s="307">
        <f t="shared" si="0"/>
        <v>0</v>
      </c>
      <c r="J10" s="307">
        <f t="shared" si="0"/>
        <v>0</v>
      </c>
      <c r="K10" s="294">
        <f t="shared" si="0"/>
        <v>23</v>
      </c>
      <c r="L10" s="295">
        <f t="shared" si="0"/>
        <v>4</v>
      </c>
    </row>
    <row r="11" spans="1:12" ht="13.5" customHeight="1" thickBot="1">
      <c r="A11" s="227" t="s">
        <v>43</v>
      </c>
      <c r="B11" s="228">
        <v>23</v>
      </c>
      <c r="C11" s="228"/>
      <c r="D11" s="230"/>
      <c r="F11" s="238"/>
      <c r="G11" s="238"/>
      <c r="H11" s="238"/>
      <c r="I11" s="238"/>
      <c r="J11" s="239"/>
      <c r="K11" s="227"/>
      <c r="L11" s="240"/>
    </row>
    <row r="12" spans="1:4" ht="13.5" customHeight="1" thickBot="1">
      <c r="A12" s="41" t="s">
        <v>52</v>
      </c>
      <c r="B12" s="231">
        <f>SUM(B9:B11)</f>
        <v>73</v>
      </c>
      <c r="C12" s="237"/>
      <c r="D12" s="233">
        <f>SUM(D9:D10)</f>
        <v>3</v>
      </c>
    </row>
    <row r="13" spans="1:4" ht="13.5" customHeight="1">
      <c r="A13" s="234" t="s">
        <v>65</v>
      </c>
      <c r="B13" s="128">
        <v>26</v>
      </c>
      <c r="C13" s="399">
        <f>B17+B18</f>
        <v>43</v>
      </c>
      <c r="D13" s="404">
        <v>3</v>
      </c>
    </row>
    <row r="14" spans="1:12" ht="13.5" customHeight="1">
      <c r="A14" s="145" t="s">
        <v>107</v>
      </c>
      <c r="B14" s="128">
        <v>26</v>
      </c>
      <c r="C14" s="399"/>
      <c r="D14" s="404"/>
      <c r="F14" s="238"/>
      <c r="G14" s="238"/>
      <c r="H14" s="238"/>
      <c r="I14" s="239"/>
      <c r="J14" s="405" t="s">
        <v>207</v>
      </c>
      <c r="K14" s="405"/>
      <c r="L14" s="405"/>
    </row>
    <row r="15" spans="1:12" ht="13.5" customHeight="1" thickBot="1">
      <c r="A15" s="145" t="s">
        <v>112</v>
      </c>
      <c r="B15" s="222">
        <v>26</v>
      </c>
      <c r="C15" s="399"/>
      <c r="D15" s="397"/>
      <c r="J15" s="405"/>
      <c r="K15" s="405"/>
      <c r="L15" s="405"/>
    </row>
    <row r="16" spans="1:12" ht="13.5" customHeight="1" thickBot="1">
      <c r="A16" s="69" t="s">
        <v>52</v>
      </c>
      <c r="B16" s="241">
        <f>SUM(B13:B15)</f>
        <v>78</v>
      </c>
      <c r="C16" s="237"/>
      <c r="D16" s="233">
        <f>D13</f>
        <v>3</v>
      </c>
      <c r="F16" s="130" t="s">
        <v>86</v>
      </c>
      <c r="G16" s="242" t="s">
        <v>50</v>
      </c>
      <c r="H16" s="243" t="s">
        <v>51</v>
      </c>
      <c r="J16" s="405" t="s">
        <v>213</v>
      </c>
      <c r="K16" s="405"/>
      <c r="L16" s="405"/>
    </row>
    <row r="17" spans="1:15" ht="13.5" customHeight="1">
      <c r="A17" s="234" t="s">
        <v>5</v>
      </c>
      <c r="B17" s="129">
        <v>23</v>
      </c>
      <c r="C17" s="406">
        <f>B23+B25+B26</f>
        <v>57</v>
      </c>
      <c r="D17" s="404">
        <v>3</v>
      </c>
      <c r="F17" s="129" t="s">
        <v>149</v>
      </c>
      <c r="G17" s="244">
        <v>0</v>
      </c>
      <c r="H17" s="245"/>
      <c r="J17" s="405" t="s">
        <v>208</v>
      </c>
      <c r="K17" s="405"/>
      <c r="L17" s="405"/>
      <c r="M17" s="405"/>
      <c r="N17" s="405"/>
      <c r="O17" s="405"/>
    </row>
    <row r="18" spans="1:13" ht="13.5" customHeight="1">
      <c r="A18" s="247" t="s">
        <v>6</v>
      </c>
      <c r="B18" s="102">
        <v>20</v>
      </c>
      <c r="C18" s="395"/>
      <c r="D18" s="397"/>
      <c r="F18" s="128" t="s">
        <v>148</v>
      </c>
      <c r="G18" s="222">
        <v>0</v>
      </c>
      <c r="H18" s="236"/>
      <c r="J18" s="405" t="s">
        <v>209</v>
      </c>
      <c r="K18" s="405"/>
      <c r="L18" s="405"/>
      <c r="M18" s="405"/>
    </row>
    <row r="19" spans="1:16" ht="13.5" customHeight="1">
      <c r="A19" s="247" t="s">
        <v>69</v>
      </c>
      <c r="B19" s="102">
        <v>21</v>
      </c>
      <c r="C19" s="102"/>
      <c r="D19" s="397"/>
      <c r="F19" s="102" t="s">
        <v>132</v>
      </c>
      <c r="G19" s="291">
        <v>0</v>
      </c>
      <c r="H19" s="236"/>
      <c r="J19" s="405"/>
      <c r="K19" s="405"/>
      <c r="L19" s="405"/>
      <c r="M19" s="405"/>
      <c r="N19" s="405"/>
      <c r="O19" s="405"/>
      <c r="P19" s="405"/>
    </row>
    <row r="20" spans="1:16" ht="13.5" customHeight="1">
      <c r="A20" s="247"/>
      <c r="B20" s="102"/>
      <c r="C20" s="102"/>
      <c r="D20" s="225"/>
      <c r="F20" s="128" t="s">
        <v>113</v>
      </c>
      <c r="G20" s="291">
        <v>1</v>
      </c>
      <c r="H20" s="236"/>
      <c r="J20" s="405" t="s">
        <v>199</v>
      </c>
      <c r="K20" s="405"/>
      <c r="L20" s="405"/>
      <c r="M20" s="405"/>
      <c r="N20" s="405"/>
      <c r="O20" s="405"/>
      <c r="P20" s="405"/>
    </row>
    <row r="21" spans="1:16" ht="13.5" customHeight="1" thickBot="1">
      <c r="A21" s="219" t="s">
        <v>52</v>
      </c>
      <c r="B21" s="227">
        <f>SUM(B17:B20)</f>
        <v>64</v>
      </c>
      <c r="C21" s="239"/>
      <c r="D21" s="248">
        <f>SUM(D17:D20)</f>
        <v>3</v>
      </c>
      <c r="F21" s="133" t="s">
        <v>133</v>
      </c>
      <c r="G21" s="292">
        <v>1</v>
      </c>
      <c r="H21" s="128"/>
      <c r="J21" s="405" t="s">
        <v>200</v>
      </c>
      <c r="K21" s="405"/>
      <c r="L21" s="405"/>
      <c r="M21" s="405"/>
      <c r="N21" s="405"/>
      <c r="O21" s="405"/>
      <c r="P21" s="405"/>
    </row>
    <row r="22" spans="1:16" ht="16.5" customHeight="1" thickBot="1">
      <c r="A22" s="155" t="s">
        <v>52</v>
      </c>
      <c r="B22" s="249">
        <f>B8+B12+B16+B21</f>
        <v>275</v>
      </c>
      <c r="C22" s="249"/>
      <c r="D22" s="250">
        <f>D5+D9+D13+D17</f>
        <v>12</v>
      </c>
      <c r="F22" s="133" t="s">
        <v>204</v>
      </c>
      <c r="G22" s="133">
        <v>0</v>
      </c>
      <c r="H22" s="133"/>
      <c r="J22" s="405" t="s">
        <v>201</v>
      </c>
      <c r="K22" s="405"/>
      <c r="L22" s="405"/>
      <c r="M22" s="405"/>
      <c r="N22" s="405"/>
      <c r="O22" s="405"/>
      <c r="P22" s="405"/>
    </row>
    <row r="23" spans="1:16" ht="13.5" customHeight="1" thickBot="1">
      <c r="A23" s="299" t="s">
        <v>211</v>
      </c>
      <c r="B23" s="244">
        <v>28</v>
      </c>
      <c r="C23" s="399">
        <f>B29+B30+B31</f>
        <v>69</v>
      </c>
      <c r="D23" s="400">
        <v>3</v>
      </c>
      <c r="F23" s="311" t="s">
        <v>87</v>
      </c>
      <c r="G23" s="312">
        <f>SUM(G17:G22)</f>
        <v>2</v>
      </c>
      <c r="H23" s="313"/>
      <c r="I23" s="246"/>
      <c r="J23" s="405" t="s">
        <v>202</v>
      </c>
      <c r="K23" s="405"/>
      <c r="L23" s="405"/>
      <c r="M23" s="405"/>
      <c r="N23" s="405"/>
      <c r="O23" s="405"/>
      <c r="P23" s="405"/>
    </row>
    <row r="24" spans="1:16" ht="13.5" customHeight="1">
      <c r="A24" s="224" t="s">
        <v>8</v>
      </c>
      <c r="B24" s="128">
        <v>26</v>
      </c>
      <c r="C24" s="399"/>
      <c r="D24" s="401"/>
      <c r="F24" s="412" t="s">
        <v>175</v>
      </c>
      <c r="G24" s="413"/>
      <c r="H24" s="414"/>
      <c r="I24" s="246"/>
      <c r="J24" s="297"/>
      <c r="K24" s="297"/>
      <c r="L24" s="297"/>
      <c r="M24" s="297"/>
      <c r="N24" s="297"/>
      <c r="O24" s="297"/>
      <c r="P24" s="297"/>
    </row>
    <row r="25" spans="1:16" ht="13.5" customHeight="1">
      <c r="A25" s="274" t="s">
        <v>210</v>
      </c>
      <c r="B25" s="308">
        <v>29</v>
      </c>
      <c r="C25" s="402"/>
      <c r="D25" s="401"/>
      <c r="F25" s="220">
        <v>1</v>
      </c>
      <c r="G25" s="102">
        <v>0</v>
      </c>
      <c r="H25" s="236"/>
      <c r="I25" s="246"/>
      <c r="J25" s="405"/>
      <c r="K25" s="405"/>
      <c r="L25" s="405"/>
      <c r="M25" s="405"/>
      <c r="N25" s="405"/>
      <c r="O25" s="405"/>
      <c r="P25" s="405"/>
    </row>
    <row r="26" spans="1:13" ht="13.5" customHeight="1">
      <c r="A26" s="274"/>
      <c r="B26" s="229"/>
      <c r="C26" s="399"/>
      <c r="D26" s="401"/>
      <c r="F26" s="220">
        <v>2</v>
      </c>
      <c r="G26" s="128">
        <v>0</v>
      </c>
      <c r="H26" s="415">
        <v>1</v>
      </c>
      <c r="I26" s="252"/>
      <c r="J26" s="403"/>
      <c r="K26" s="403"/>
      <c r="L26" s="403"/>
      <c r="M26" s="246"/>
    </row>
    <row r="27" spans="1:13" ht="13.5" customHeight="1" thickBot="1">
      <c r="A27" s="300"/>
      <c r="B27" s="229"/>
      <c r="C27" s="240"/>
      <c r="D27" s="298"/>
      <c r="F27" s="220">
        <v>3</v>
      </c>
      <c r="G27" s="128">
        <v>4</v>
      </c>
      <c r="H27" s="416"/>
      <c r="I27" s="252"/>
      <c r="J27" s="405"/>
      <c r="K27" s="405"/>
      <c r="L27" s="405"/>
      <c r="M27" s="246"/>
    </row>
    <row r="28" spans="1:13" ht="13.5" customHeight="1" thickBot="1">
      <c r="A28" s="69" t="s">
        <v>52</v>
      </c>
      <c r="B28" s="241">
        <f>SUM(B23:B27)</f>
        <v>83</v>
      </c>
      <c r="C28" s="253"/>
      <c r="D28" s="254">
        <f>SUM(D23:D27)</f>
        <v>3</v>
      </c>
      <c r="F28" s="220">
        <v>4</v>
      </c>
      <c r="G28" s="220">
        <v>4</v>
      </c>
      <c r="H28" s="417"/>
      <c r="I28" s="252"/>
      <c r="J28" s="405"/>
      <c r="K28" s="405"/>
      <c r="L28" s="405"/>
      <c r="M28" s="246"/>
    </row>
    <row r="29" spans="1:9" ht="13.5" customHeight="1">
      <c r="A29" s="234" t="s">
        <v>9</v>
      </c>
      <c r="B29" s="228">
        <v>23</v>
      </c>
      <c r="C29" s="399">
        <f>B34+B35+B36</f>
        <v>69</v>
      </c>
      <c r="D29" s="400">
        <v>3</v>
      </c>
      <c r="F29" s="220">
        <v>5</v>
      </c>
      <c r="G29" s="220">
        <v>0</v>
      </c>
      <c r="H29" s="251"/>
      <c r="I29" s="252"/>
    </row>
    <row r="30" spans="1:13" ht="13.5" customHeight="1">
      <c r="A30" s="224" t="s">
        <v>10</v>
      </c>
      <c r="B30" s="128">
        <v>24</v>
      </c>
      <c r="C30" s="399"/>
      <c r="D30" s="401"/>
      <c r="F30" s="102">
        <v>6</v>
      </c>
      <c r="G30" s="128">
        <v>5</v>
      </c>
      <c r="H30" s="251"/>
      <c r="I30" s="222"/>
      <c r="J30" s="405" t="s">
        <v>168</v>
      </c>
      <c r="K30" s="405"/>
      <c r="L30" s="405"/>
      <c r="M30" s="405"/>
    </row>
    <row r="31" spans="1:16" ht="13.5" customHeight="1">
      <c r="A31" s="145" t="s">
        <v>67</v>
      </c>
      <c r="B31" s="222">
        <v>22</v>
      </c>
      <c r="C31" s="399"/>
      <c r="D31" s="401"/>
      <c r="F31" s="102">
        <v>7</v>
      </c>
      <c r="G31" s="128">
        <v>3</v>
      </c>
      <c r="H31" s="398">
        <v>1</v>
      </c>
      <c r="I31" s="222"/>
      <c r="J31" s="222">
        <v>1</v>
      </c>
      <c r="K31" s="405" t="s">
        <v>203</v>
      </c>
      <c r="L31" s="405"/>
      <c r="M31" s="405"/>
      <c r="N31" s="405"/>
      <c r="O31" s="405"/>
      <c r="P31" s="405"/>
    </row>
    <row r="32" spans="1:14" ht="13.5" customHeight="1" thickBot="1">
      <c r="A32" s="158"/>
      <c r="C32" s="228"/>
      <c r="D32" s="301"/>
      <c r="F32" s="128">
        <v>8</v>
      </c>
      <c r="G32" s="102">
        <v>3</v>
      </c>
      <c r="H32" s="401"/>
      <c r="I32" s="222"/>
      <c r="J32" s="221">
        <v>1</v>
      </c>
      <c r="K32" s="407" t="s">
        <v>206</v>
      </c>
      <c r="L32" s="407"/>
      <c r="M32" s="407"/>
      <c r="N32" s="407"/>
    </row>
    <row r="33" spans="1:13" ht="13.5" customHeight="1" thickBot="1">
      <c r="A33" s="69" t="s">
        <v>52</v>
      </c>
      <c r="B33" s="241">
        <f>SUM(B29:B32)</f>
        <v>69</v>
      </c>
      <c r="C33" s="241"/>
      <c r="D33" s="256">
        <f>SUM(D29:D32)</f>
        <v>3</v>
      </c>
      <c r="F33" s="128">
        <v>9</v>
      </c>
      <c r="G33" s="102">
        <v>0</v>
      </c>
      <c r="H33" s="404"/>
      <c r="I33" s="222"/>
      <c r="J33" s="222">
        <v>2</v>
      </c>
      <c r="K33" s="405" t="s">
        <v>173</v>
      </c>
      <c r="L33" s="405"/>
      <c r="M33" s="405"/>
    </row>
    <row r="34" spans="1:13" ht="13.5" customHeight="1" thickBot="1">
      <c r="A34" s="234" t="s">
        <v>11</v>
      </c>
      <c r="B34" s="305">
        <v>23</v>
      </c>
      <c r="C34" s="303">
        <f>B39+B40</f>
        <v>37</v>
      </c>
      <c r="D34" s="302">
        <v>3</v>
      </c>
      <c r="F34" s="258" t="s">
        <v>52</v>
      </c>
      <c r="G34" s="259">
        <f>SUM(G25:G33)</f>
        <v>19</v>
      </c>
      <c r="H34" s="260">
        <f>H31+H30+H26</f>
        <v>2</v>
      </c>
      <c r="I34" s="222"/>
      <c r="J34" s="222"/>
      <c r="K34" s="405"/>
      <c r="L34" s="405"/>
      <c r="M34" s="405"/>
    </row>
    <row r="35" spans="1:16" ht="13.5" customHeight="1" thickBot="1">
      <c r="A35" s="224" t="s">
        <v>12</v>
      </c>
      <c r="B35" s="102">
        <v>21</v>
      </c>
      <c r="C35" s="304"/>
      <c r="D35" s="257"/>
      <c r="F35" s="224" t="s">
        <v>176</v>
      </c>
      <c r="G35" s="247">
        <f>G23+G34</f>
        <v>21</v>
      </c>
      <c r="H35" s="255"/>
      <c r="J35" s="222">
        <v>4</v>
      </c>
      <c r="K35" s="405" t="s">
        <v>170</v>
      </c>
      <c r="L35" s="405"/>
      <c r="M35" s="405"/>
      <c r="N35" s="405"/>
      <c r="O35" s="405"/>
      <c r="P35" s="405"/>
    </row>
    <row r="36" spans="1:16" ht="13.5" customHeight="1">
      <c r="A36" s="145" t="s">
        <v>13</v>
      </c>
      <c r="B36" s="229">
        <v>25</v>
      </c>
      <c r="C36" s="240"/>
      <c r="D36" s="257"/>
      <c r="F36" s="246"/>
      <c r="G36" s="246"/>
      <c r="H36" s="246"/>
      <c r="J36" s="222">
        <v>9</v>
      </c>
      <c r="K36" s="405" t="s">
        <v>172</v>
      </c>
      <c r="L36" s="405"/>
      <c r="M36" s="405"/>
      <c r="N36" s="405"/>
      <c r="O36" s="405"/>
      <c r="P36" s="405"/>
    </row>
    <row r="37" spans="1:16" ht="13.5" customHeight="1" thickBot="1">
      <c r="A37" s="158"/>
      <c r="B37" s="306"/>
      <c r="C37" s="240"/>
      <c r="D37" s="298"/>
      <c r="F37" s="261"/>
      <c r="G37" s="261"/>
      <c r="H37" s="262"/>
      <c r="J37" s="222"/>
      <c r="K37" s="423"/>
      <c r="L37" s="423"/>
      <c r="M37" s="423"/>
      <c r="N37" s="423"/>
      <c r="O37" s="423"/>
      <c r="P37" s="423"/>
    </row>
    <row r="38" spans="1:16" ht="13.5" customHeight="1" thickBot="1">
      <c r="A38" s="69" t="s">
        <v>52</v>
      </c>
      <c r="B38" s="241">
        <f>SUM(B34:B37)</f>
        <v>69</v>
      </c>
      <c r="C38" s="241"/>
      <c r="D38" s="256">
        <f>SUM(D34:D37)</f>
        <v>3</v>
      </c>
      <c r="J38" s="222"/>
      <c r="K38" s="423"/>
      <c r="L38" s="423"/>
      <c r="M38" s="423"/>
      <c r="N38" s="423"/>
      <c r="O38" s="423"/>
      <c r="P38" s="423"/>
    </row>
    <row r="39" spans="1:10" ht="13.5" customHeight="1" thickBot="1">
      <c r="A39" s="234" t="s">
        <v>14</v>
      </c>
      <c r="B39" s="244">
        <v>19</v>
      </c>
      <c r="C39" s="263" t="e">
        <f>B44+B45+#REF!+#REF!</f>
        <v>#REF!</v>
      </c>
      <c r="D39" s="408">
        <v>3</v>
      </c>
      <c r="F39" s="69" t="s">
        <v>72</v>
      </c>
      <c r="G39" s="143" t="s">
        <v>166</v>
      </c>
      <c r="H39" s="256" t="s">
        <v>167</v>
      </c>
      <c r="J39" s="222"/>
    </row>
    <row r="40" spans="1:10" ht="13.5" customHeight="1">
      <c r="A40" s="145" t="s">
        <v>15</v>
      </c>
      <c r="B40" s="133">
        <v>18</v>
      </c>
      <c r="C40" s="263"/>
      <c r="D40" s="409"/>
      <c r="F40" s="140" t="s">
        <v>32</v>
      </c>
      <c r="G40" s="264">
        <f>B22</f>
        <v>275</v>
      </c>
      <c r="H40" s="264">
        <f>D22</f>
        <v>12</v>
      </c>
      <c r="J40" s="222"/>
    </row>
    <row r="41" spans="1:10" ht="13.5" customHeight="1">
      <c r="A41" s="224" t="s">
        <v>16</v>
      </c>
      <c r="B41" s="128">
        <v>19</v>
      </c>
      <c r="C41" s="128"/>
      <c r="D41" s="409"/>
      <c r="F41" s="49" t="s">
        <v>33</v>
      </c>
      <c r="G41" s="265">
        <f>B49</f>
        <v>337</v>
      </c>
      <c r="H41" s="266">
        <f>D49</f>
        <v>15</v>
      </c>
      <c r="I41" s="221" t="s">
        <v>71</v>
      </c>
      <c r="J41" s="222"/>
    </row>
    <row r="42" spans="1:10" ht="13.5" customHeight="1" thickBot="1">
      <c r="A42" s="158"/>
      <c r="B42" s="228"/>
      <c r="C42" s="240"/>
      <c r="D42" s="410"/>
      <c r="F42" s="49" t="s">
        <v>34</v>
      </c>
      <c r="G42" s="265">
        <f>B56</f>
        <v>82</v>
      </c>
      <c r="H42" s="265">
        <f>D56</f>
        <v>4</v>
      </c>
      <c r="J42" s="222"/>
    </row>
    <row r="43" spans="1:8" ht="13.5" customHeight="1" thickBot="1">
      <c r="A43" s="69" t="s">
        <v>52</v>
      </c>
      <c r="B43" s="241">
        <f>SUM(B39:B42)</f>
        <v>56</v>
      </c>
      <c r="C43" s="253"/>
      <c r="D43" s="254">
        <f>SUM(D39:D42)</f>
        <v>3</v>
      </c>
      <c r="F43" s="49" t="s">
        <v>35</v>
      </c>
      <c r="G43" s="265">
        <f>K10</f>
        <v>23</v>
      </c>
      <c r="H43" s="265">
        <f>L10</f>
        <v>4</v>
      </c>
    </row>
    <row r="44" spans="1:13" ht="13.5" customHeight="1">
      <c r="A44" s="267" t="s">
        <v>17</v>
      </c>
      <c r="B44" s="244">
        <v>20</v>
      </c>
      <c r="C44" s="268"/>
      <c r="D44" s="400">
        <v>3</v>
      </c>
      <c r="F44" s="49" t="s">
        <v>31</v>
      </c>
      <c r="G44" s="265">
        <f>G34</f>
        <v>19</v>
      </c>
      <c r="H44" s="265">
        <f>H34</f>
        <v>2</v>
      </c>
      <c r="J44" s="269"/>
      <c r="K44" s="269"/>
      <c r="L44" s="269"/>
      <c r="M44" s="269"/>
    </row>
    <row r="45" spans="1:13" ht="13.5" customHeight="1">
      <c r="A45" s="270" t="s">
        <v>18</v>
      </c>
      <c r="B45" s="128">
        <v>22</v>
      </c>
      <c r="C45" s="133"/>
      <c r="D45" s="401"/>
      <c r="F45" s="108"/>
      <c r="G45" s="224"/>
      <c r="H45" s="224"/>
      <c r="J45" s="269"/>
      <c r="K45" s="269"/>
      <c r="L45" s="269"/>
      <c r="M45" s="269"/>
    </row>
    <row r="46" spans="1:13" ht="13.5" customHeight="1" thickBot="1">
      <c r="A46" s="224" t="s">
        <v>205</v>
      </c>
      <c r="B46" s="128">
        <v>18</v>
      </c>
      <c r="C46" s="271"/>
      <c r="D46" s="404"/>
      <c r="F46" s="145" t="s">
        <v>88</v>
      </c>
      <c r="G46" s="145">
        <f>G23</f>
        <v>2</v>
      </c>
      <c r="H46" s="145"/>
      <c r="J46" s="269"/>
      <c r="K46" s="269"/>
      <c r="L46" s="269"/>
      <c r="M46" s="269"/>
    </row>
    <row r="47" spans="1:13" ht="13.5" customHeight="1" thickBot="1">
      <c r="A47" s="284"/>
      <c r="B47" s="228"/>
      <c r="C47" s="240"/>
      <c r="D47" s="285"/>
      <c r="F47" s="155" t="s">
        <v>44</v>
      </c>
      <c r="G47" s="272">
        <f>SUM(G40:G46)</f>
        <v>738</v>
      </c>
      <c r="H47" s="273">
        <f>SUM(H40:H46)</f>
        <v>37</v>
      </c>
      <c r="J47" s="275"/>
      <c r="K47" s="275"/>
      <c r="L47" s="275"/>
      <c r="M47" s="275"/>
    </row>
    <row r="48" spans="1:13" ht="13.5" customHeight="1" thickBot="1">
      <c r="A48" s="69" t="s">
        <v>52</v>
      </c>
      <c r="B48" s="241">
        <f>SUM(B44:B47)</f>
        <v>60</v>
      </c>
      <c r="C48" s="253"/>
      <c r="D48" s="254">
        <f>SUM(D44:D47)</f>
        <v>3</v>
      </c>
      <c r="J48" s="269"/>
      <c r="K48" s="269"/>
      <c r="L48" s="269"/>
      <c r="M48" s="269"/>
    </row>
    <row r="49" spans="1:13" ht="16.5" customHeight="1" thickBot="1">
      <c r="A49" s="151" t="s">
        <v>52</v>
      </c>
      <c r="B49" s="259">
        <f>B28+B33+B38+B43+B48</f>
        <v>337</v>
      </c>
      <c r="C49" s="279"/>
      <c r="D49" s="280">
        <f>D23+D29+D34+D39+D44</f>
        <v>15</v>
      </c>
      <c r="J49" s="269"/>
      <c r="K49" s="269"/>
      <c r="L49" s="269"/>
      <c r="M49" s="269"/>
    </row>
    <row r="50" spans="1:13" ht="21.75" customHeight="1">
      <c r="A50" s="234" t="s">
        <v>20</v>
      </c>
      <c r="B50" s="129">
        <v>21</v>
      </c>
      <c r="C50" s="244"/>
      <c r="D50" s="408">
        <v>2</v>
      </c>
      <c r="F50" s="281" t="s">
        <v>56</v>
      </c>
      <c r="G50" s="282">
        <f>G47/H47</f>
        <v>19.945945945945947</v>
      </c>
      <c r="I50" s="283"/>
      <c r="J50" s="269"/>
      <c r="K50" s="269"/>
      <c r="L50" s="269"/>
      <c r="M50" s="269"/>
    </row>
    <row r="51" spans="1:13" ht="24" customHeight="1" thickBot="1">
      <c r="A51" s="234" t="s">
        <v>21</v>
      </c>
      <c r="B51" s="129">
        <v>23</v>
      </c>
      <c r="C51" s="240"/>
      <c r="D51" s="410"/>
      <c r="F51" s="281" t="s">
        <v>178</v>
      </c>
      <c r="G51" s="282">
        <f>B57/D57</f>
        <v>22.387096774193548</v>
      </c>
      <c r="I51" s="283"/>
      <c r="J51" s="269"/>
      <c r="K51" s="269"/>
      <c r="L51" s="269"/>
      <c r="M51" s="269"/>
    </row>
    <row r="52" spans="1:13" ht="16.5" customHeight="1" thickBot="1">
      <c r="A52" s="69" t="s">
        <v>52</v>
      </c>
      <c r="B52" s="241">
        <f>SUM(B50:B51)</f>
        <v>44</v>
      </c>
      <c r="C52" s="253"/>
      <c r="D52" s="254"/>
      <c r="F52" s="281" t="s">
        <v>179</v>
      </c>
      <c r="G52" s="282">
        <f>(B57+G34)/(D57+H34)</f>
        <v>21.606060606060606</v>
      </c>
      <c r="H52" s="221" t="s">
        <v>71</v>
      </c>
      <c r="I52" s="283"/>
      <c r="J52" s="269"/>
      <c r="K52" s="269"/>
      <c r="L52" s="269"/>
      <c r="M52" s="269"/>
    </row>
    <row r="53" spans="1:13" ht="13.5" customHeight="1">
      <c r="A53" s="296" t="s">
        <v>39</v>
      </c>
      <c r="B53" s="129">
        <v>16</v>
      </c>
      <c r="C53" s="228"/>
      <c r="D53" s="285">
        <v>2</v>
      </c>
      <c r="F53" s="315"/>
      <c r="G53" s="316"/>
      <c r="H53" s="283"/>
      <c r="I53" s="283"/>
      <c r="J53" s="269"/>
      <c r="K53" s="269"/>
      <c r="L53" s="269"/>
      <c r="M53" s="269"/>
    </row>
    <row r="54" spans="1:16" ht="13.5" customHeight="1">
      <c r="A54" s="284" t="s">
        <v>40</v>
      </c>
      <c r="B54" s="102">
        <v>22</v>
      </c>
      <c r="C54" s="240"/>
      <c r="D54" s="285"/>
      <c r="F54" s="286"/>
      <c r="G54" s="287"/>
      <c r="H54" s="317"/>
      <c r="I54" s="317"/>
      <c r="J54" s="318"/>
      <c r="K54" s="318"/>
      <c r="L54" s="318"/>
      <c r="M54" s="318"/>
      <c r="N54" s="238"/>
      <c r="O54" s="238"/>
      <c r="P54" s="238"/>
    </row>
    <row r="55" spans="1:16" ht="13.5" customHeight="1" thickBot="1">
      <c r="A55" s="193" t="s">
        <v>52</v>
      </c>
      <c r="B55" s="276">
        <f>SUM(B53:B54)</f>
        <v>38</v>
      </c>
      <c r="C55" s="277"/>
      <c r="D55" s="278"/>
      <c r="F55" s="319"/>
      <c r="G55" s="319"/>
      <c r="H55" s="319"/>
      <c r="I55" s="420"/>
      <c r="J55" s="421"/>
      <c r="K55" s="319"/>
      <c r="L55" s="319"/>
      <c r="M55" s="319"/>
      <c r="N55" s="319"/>
      <c r="O55" s="319"/>
      <c r="P55" s="319"/>
    </row>
    <row r="56" spans="1:16" ht="17.25" customHeight="1" thickBot="1">
      <c r="A56" s="151" t="s">
        <v>52</v>
      </c>
      <c r="B56" s="259">
        <f>B52+B55</f>
        <v>82</v>
      </c>
      <c r="C56" s="279"/>
      <c r="D56" s="280">
        <f>D50+D53</f>
        <v>4</v>
      </c>
      <c r="F56" s="238"/>
      <c r="G56" s="240"/>
      <c r="H56" s="240"/>
      <c r="I56" s="286"/>
      <c r="J56" s="286"/>
      <c r="K56" s="240"/>
      <c r="L56" s="240"/>
      <c r="M56" s="240"/>
      <c r="N56" s="240"/>
      <c r="O56" s="240"/>
      <c r="P56" s="238"/>
    </row>
    <row r="57" spans="1:16" ht="17.25" customHeight="1" thickBot="1">
      <c r="A57" s="59" t="s">
        <v>52</v>
      </c>
      <c r="B57" s="249">
        <f>B22+B49+B56</f>
        <v>694</v>
      </c>
      <c r="C57" s="289"/>
      <c r="D57" s="250">
        <f>D22+D49+D56</f>
        <v>31</v>
      </c>
      <c r="F57" s="238"/>
      <c r="G57" s="238"/>
      <c r="H57" s="238"/>
      <c r="I57" s="320"/>
      <c r="J57" s="320"/>
      <c r="K57" s="238"/>
      <c r="L57" s="238"/>
      <c r="M57" s="238"/>
      <c r="N57" s="238"/>
      <c r="O57" s="238"/>
      <c r="P57" s="238"/>
    </row>
    <row r="58" spans="8:16" ht="12.75">
      <c r="H58" s="422"/>
      <c r="I58" s="422"/>
      <c r="J58" s="422"/>
      <c r="K58" s="422"/>
      <c r="L58" s="422"/>
      <c r="M58" s="422"/>
      <c r="N58" s="422"/>
      <c r="O58" s="422"/>
      <c r="P58" s="422"/>
    </row>
    <row r="59" spans="9:10" ht="12.75">
      <c r="I59" s="283"/>
      <c r="J59" s="283"/>
    </row>
    <row r="60" ht="12.75">
      <c r="I60" s="283"/>
    </row>
    <row r="61" spans="6:9" ht="12.75">
      <c r="F61" s="290"/>
      <c r="G61" s="290"/>
      <c r="H61" s="290"/>
      <c r="I61" s="290"/>
    </row>
    <row r="62" spans="6:9" ht="12.75">
      <c r="F62" s="290"/>
      <c r="G62" s="290"/>
      <c r="H62" s="290"/>
      <c r="I62" s="290"/>
    </row>
    <row r="63" spans="6:9" ht="12.75">
      <c r="F63" s="290"/>
      <c r="G63" s="290"/>
      <c r="H63" s="290"/>
      <c r="I63" s="290"/>
    </row>
    <row r="64" spans="6:9" ht="12.75">
      <c r="F64" s="290"/>
      <c r="G64" s="290"/>
      <c r="H64" s="290"/>
      <c r="I64" s="290"/>
    </row>
    <row r="65" spans="1:12" ht="12.75">
      <c r="A65" s="407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</row>
    <row r="66" spans="6:9" ht="12.75">
      <c r="F66" s="290"/>
      <c r="G66" s="290"/>
      <c r="H66" s="290"/>
      <c r="I66" s="290"/>
    </row>
    <row r="67" spans="6:9" ht="12.75">
      <c r="F67" s="290"/>
      <c r="G67" s="290"/>
      <c r="H67" s="290"/>
      <c r="I67" s="290"/>
    </row>
    <row r="68" spans="6:9" ht="12.75">
      <c r="F68" s="290"/>
      <c r="G68" s="290"/>
      <c r="H68" s="290"/>
      <c r="I68" s="290"/>
    </row>
    <row r="69" spans="6:9" ht="12.75">
      <c r="F69" s="290"/>
      <c r="G69" s="290"/>
      <c r="H69" s="290"/>
      <c r="I69" s="290"/>
    </row>
    <row r="70" spans="6:9" ht="12.75">
      <c r="F70" s="290"/>
      <c r="G70" s="290"/>
      <c r="H70" s="290"/>
      <c r="I70" s="290"/>
    </row>
    <row r="71" spans="6:9" ht="12.75">
      <c r="F71" s="290"/>
      <c r="G71" s="290"/>
      <c r="H71" s="290"/>
      <c r="I71" s="290"/>
    </row>
    <row r="72" spans="6:9" ht="12.75">
      <c r="F72" s="290"/>
      <c r="G72" s="290"/>
      <c r="H72" s="290"/>
      <c r="I72" s="290"/>
    </row>
    <row r="73" spans="6:9" ht="12.75">
      <c r="F73" s="290"/>
      <c r="G73" s="290"/>
      <c r="H73" s="290"/>
      <c r="I73" s="290"/>
    </row>
  </sheetData>
  <sheetProtection/>
  <mergeCells count="45">
    <mergeCell ref="A1:K1"/>
    <mergeCell ref="A2:K2"/>
    <mergeCell ref="C5:C6"/>
    <mergeCell ref="D5:D6"/>
    <mergeCell ref="C9:C10"/>
    <mergeCell ref="D9:D10"/>
    <mergeCell ref="C13:C15"/>
    <mergeCell ref="D13:D15"/>
    <mergeCell ref="J14:L15"/>
    <mergeCell ref="J16:L16"/>
    <mergeCell ref="C17:C18"/>
    <mergeCell ref="D17:D19"/>
    <mergeCell ref="J17:O17"/>
    <mergeCell ref="J18:M18"/>
    <mergeCell ref="J19:P19"/>
    <mergeCell ref="J20:P20"/>
    <mergeCell ref="J21:P21"/>
    <mergeCell ref="J22:P22"/>
    <mergeCell ref="C23:C26"/>
    <mergeCell ref="D23:D26"/>
    <mergeCell ref="J23:P23"/>
    <mergeCell ref="F24:H24"/>
    <mergeCell ref="J25:P25"/>
    <mergeCell ref="H26:H28"/>
    <mergeCell ref="J26:L26"/>
    <mergeCell ref="K38:P38"/>
    <mergeCell ref="D39:D42"/>
    <mergeCell ref="J27:L27"/>
    <mergeCell ref="J28:L28"/>
    <mergeCell ref="C29:C31"/>
    <mergeCell ref="D29:D31"/>
    <mergeCell ref="J30:M30"/>
    <mergeCell ref="H31:H33"/>
    <mergeCell ref="K33:M33"/>
    <mergeCell ref="K32:N32"/>
    <mergeCell ref="D44:D46"/>
    <mergeCell ref="D50:D51"/>
    <mergeCell ref="I55:J55"/>
    <mergeCell ref="H58:P58"/>
    <mergeCell ref="A65:L65"/>
    <mergeCell ref="K31:P31"/>
    <mergeCell ref="K34:M34"/>
    <mergeCell ref="K35:P35"/>
    <mergeCell ref="K36:P36"/>
    <mergeCell ref="K37:P3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1" sqref="A1:B24"/>
    </sheetView>
  </sheetViews>
  <sheetFormatPr defaultColWidth="9.140625" defaultRowHeight="12.75"/>
  <cols>
    <col min="1" max="1" width="11.8515625" style="323" customWidth="1"/>
    <col min="2" max="16384" width="9.140625" style="323" customWidth="1"/>
  </cols>
  <sheetData>
    <row r="1" spans="1:2" ht="31.5" customHeight="1">
      <c r="A1" s="322" t="s">
        <v>3</v>
      </c>
      <c r="B1" s="322" t="s">
        <v>17</v>
      </c>
    </row>
    <row r="2" spans="1:2" ht="31.5" customHeight="1">
      <c r="A2" s="322" t="s">
        <v>4</v>
      </c>
      <c r="B2" s="322" t="s">
        <v>18</v>
      </c>
    </row>
    <row r="3" spans="1:2" ht="31.5" customHeight="1">
      <c r="A3" s="322" t="s">
        <v>68</v>
      </c>
      <c r="B3" s="322" t="s">
        <v>19</v>
      </c>
    </row>
    <row r="4" spans="1:2" ht="31.5" customHeight="1">
      <c r="A4" s="322" t="s">
        <v>78</v>
      </c>
      <c r="B4" s="322" t="s">
        <v>20</v>
      </c>
    </row>
    <row r="5" spans="1:2" ht="31.5" customHeight="1">
      <c r="A5" s="322" t="s">
        <v>42</v>
      </c>
      <c r="B5" s="322" t="s">
        <v>21</v>
      </c>
    </row>
    <row r="6" spans="1:2" ht="31.5" customHeight="1">
      <c r="A6" s="322" t="s">
        <v>43</v>
      </c>
      <c r="B6" s="322" t="s">
        <v>39</v>
      </c>
    </row>
    <row r="7" spans="1:2" ht="31.5" customHeight="1">
      <c r="A7" s="322" t="s">
        <v>65</v>
      </c>
      <c r="B7" s="322" t="s">
        <v>40</v>
      </c>
    </row>
    <row r="8" ht="31.5" customHeight="1">
      <c r="A8" s="322" t="s">
        <v>107</v>
      </c>
    </row>
    <row r="9" ht="31.5" customHeight="1">
      <c r="A9" s="322" t="s">
        <v>112</v>
      </c>
    </row>
    <row r="10" ht="31.5" customHeight="1">
      <c r="A10" s="322" t="s">
        <v>5</v>
      </c>
    </row>
    <row r="11" ht="31.5" customHeight="1">
      <c r="A11" s="324" t="s">
        <v>6</v>
      </c>
    </row>
    <row r="12" ht="31.5" customHeight="1">
      <c r="A12" s="324" t="s">
        <v>69</v>
      </c>
    </row>
    <row r="13" ht="31.5" customHeight="1">
      <c r="A13" s="322" t="s">
        <v>7</v>
      </c>
    </row>
    <row r="14" ht="31.5" customHeight="1">
      <c r="A14" s="322" t="s">
        <v>8</v>
      </c>
    </row>
    <row r="15" ht="31.5" customHeight="1">
      <c r="A15" s="322" t="s">
        <v>37</v>
      </c>
    </row>
    <row r="16" ht="31.5" customHeight="1">
      <c r="A16" s="322" t="s">
        <v>9</v>
      </c>
    </row>
    <row r="17" ht="31.5" customHeight="1">
      <c r="A17" s="322" t="s">
        <v>10</v>
      </c>
    </row>
    <row r="18" ht="31.5" customHeight="1">
      <c r="A18" s="322" t="s">
        <v>67</v>
      </c>
    </row>
    <row r="19" ht="31.5" customHeight="1">
      <c r="A19" s="322" t="s">
        <v>11</v>
      </c>
    </row>
    <row r="20" ht="31.5" customHeight="1">
      <c r="A20" s="322" t="s">
        <v>12</v>
      </c>
    </row>
    <row r="21" ht="31.5" customHeight="1">
      <c r="A21" s="322" t="s">
        <v>13</v>
      </c>
    </row>
    <row r="22" ht="31.5" customHeight="1">
      <c r="A22" s="322" t="s">
        <v>14</v>
      </c>
    </row>
    <row r="23" ht="31.5" customHeight="1">
      <c r="A23" s="322" t="s">
        <v>15</v>
      </c>
    </row>
    <row r="24" ht="31.5" customHeight="1">
      <c r="A24" s="322" t="s">
        <v>16</v>
      </c>
    </row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8" ht="27">
      <c r="A38" s="3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7.00390625" style="1" customWidth="1"/>
    <col min="2" max="2" width="11.421875" style="1" customWidth="1"/>
    <col min="3" max="3" width="8.00390625" style="1" customWidth="1"/>
    <col min="4" max="4" width="5.421875" style="1" customWidth="1"/>
    <col min="5" max="5" width="17.8515625" style="1" customWidth="1"/>
    <col min="6" max="6" width="7.421875" style="1" customWidth="1"/>
    <col min="7" max="11" width="7.28125" style="1" customWidth="1"/>
    <col min="12" max="12" width="5.8515625" style="1" customWidth="1"/>
    <col min="13" max="16384" width="9.140625" style="1" customWidth="1"/>
  </cols>
  <sheetData>
    <row r="1" spans="1:11" ht="15" customHeight="1">
      <c r="A1" s="352" t="s">
        <v>36</v>
      </c>
      <c r="B1" s="352"/>
      <c r="C1" s="352"/>
      <c r="D1" s="352"/>
      <c r="E1" s="352"/>
      <c r="F1" s="352"/>
      <c r="G1" s="352"/>
      <c r="H1" s="352"/>
      <c r="I1" s="352"/>
      <c r="J1" s="352"/>
      <c r="K1" s="26"/>
    </row>
    <row r="2" spans="1:11" ht="15" customHeight="1">
      <c r="A2" s="352" t="s">
        <v>45</v>
      </c>
      <c r="B2" s="352"/>
      <c r="C2" s="352"/>
      <c r="D2" s="352"/>
      <c r="E2" s="352"/>
      <c r="F2" s="352"/>
      <c r="G2" s="352"/>
      <c r="H2" s="352"/>
      <c r="I2" s="352"/>
      <c r="J2" s="352"/>
      <c r="K2" s="26"/>
    </row>
    <row r="4" spans="1:11" s="10" customFormat="1" ht="45">
      <c r="A4" s="9" t="s">
        <v>0</v>
      </c>
      <c r="B4" s="9" t="s">
        <v>1</v>
      </c>
      <c r="C4" s="9" t="s">
        <v>2</v>
      </c>
      <c r="E4" s="9" t="s">
        <v>22</v>
      </c>
      <c r="F4" s="9">
        <v>1</v>
      </c>
      <c r="G4" s="9">
        <v>2</v>
      </c>
      <c r="H4" s="9">
        <v>3</v>
      </c>
      <c r="I4" s="9">
        <v>4</v>
      </c>
      <c r="J4" s="9" t="s">
        <v>25</v>
      </c>
      <c r="K4" s="9" t="s">
        <v>2</v>
      </c>
    </row>
    <row r="5" spans="1:11" ht="15">
      <c r="A5" s="6" t="s">
        <v>3</v>
      </c>
      <c r="B5" s="6">
        <v>20</v>
      </c>
      <c r="C5" s="349">
        <v>2</v>
      </c>
      <c r="E5" s="5" t="s">
        <v>24</v>
      </c>
      <c r="F5" s="4">
        <v>3</v>
      </c>
      <c r="G5" s="4">
        <v>0</v>
      </c>
      <c r="H5" s="4">
        <v>6</v>
      </c>
      <c r="I5" s="4">
        <v>3</v>
      </c>
      <c r="J5" s="4">
        <f aca="true" t="shared" si="0" ref="J5:J11">SUM(F5:I5)</f>
        <v>12</v>
      </c>
      <c r="K5" s="4">
        <v>2</v>
      </c>
    </row>
    <row r="6" spans="1:11" ht="15">
      <c r="A6" s="6" t="s">
        <v>4</v>
      </c>
      <c r="B6" s="6">
        <v>18</v>
      </c>
      <c r="C6" s="350"/>
      <c r="E6" s="5" t="s">
        <v>23</v>
      </c>
      <c r="F6" s="4">
        <v>5</v>
      </c>
      <c r="G6" s="4">
        <v>0</v>
      </c>
      <c r="H6" s="4">
        <v>2</v>
      </c>
      <c r="I6" s="4">
        <v>3</v>
      </c>
      <c r="J6" s="4">
        <f t="shared" si="0"/>
        <v>10</v>
      </c>
      <c r="K6" s="4">
        <v>2</v>
      </c>
    </row>
    <row r="7" spans="1:11" ht="15">
      <c r="A7" s="7" t="s">
        <v>41</v>
      </c>
      <c r="B7" s="6">
        <v>20</v>
      </c>
      <c r="C7" s="349">
        <v>3</v>
      </c>
      <c r="E7" s="5" t="s">
        <v>26</v>
      </c>
      <c r="F7" s="4">
        <v>0</v>
      </c>
      <c r="G7" s="4">
        <v>5</v>
      </c>
      <c r="H7" s="4">
        <v>4</v>
      </c>
      <c r="I7" s="4">
        <v>0</v>
      </c>
      <c r="J7" s="4">
        <f t="shared" si="0"/>
        <v>9</v>
      </c>
      <c r="K7" s="4">
        <v>1</v>
      </c>
    </row>
    <row r="8" spans="1:11" ht="15">
      <c r="A8" s="7" t="s">
        <v>42</v>
      </c>
      <c r="B8" s="6">
        <v>16</v>
      </c>
      <c r="C8" s="350"/>
      <c r="E8" s="5" t="s">
        <v>27</v>
      </c>
      <c r="F8" s="4">
        <v>0</v>
      </c>
      <c r="G8" s="4">
        <v>0</v>
      </c>
      <c r="H8" s="4">
        <v>4</v>
      </c>
      <c r="I8" s="4">
        <v>4</v>
      </c>
      <c r="J8" s="4">
        <f t="shared" si="0"/>
        <v>8</v>
      </c>
      <c r="K8" s="4">
        <v>1</v>
      </c>
    </row>
    <row r="9" spans="1:11" ht="15">
      <c r="A9" s="7" t="s">
        <v>43</v>
      </c>
      <c r="B9" s="6">
        <v>15</v>
      </c>
      <c r="C9" s="349">
        <v>1</v>
      </c>
      <c r="E9" s="5" t="s">
        <v>28</v>
      </c>
      <c r="F9" s="4">
        <v>2</v>
      </c>
      <c r="G9" s="4">
        <v>4</v>
      </c>
      <c r="H9" s="4">
        <v>6</v>
      </c>
      <c r="I9" s="4">
        <v>3</v>
      </c>
      <c r="J9" s="4">
        <f t="shared" si="0"/>
        <v>15</v>
      </c>
      <c r="K9" s="4">
        <v>2</v>
      </c>
    </row>
    <row r="10" spans="1:11" ht="15">
      <c r="A10" s="7">
        <v>3</v>
      </c>
      <c r="B10" s="6">
        <v>24</v>
      </c>
      <c r="C10" s="350"/>
      <c r="E10" s="5" t="s">
        <v>29</v>
      </c>
      <c r="F10" s="4">
        <v>8</v>
      </c>
      <c r="G10" s="4">
        <v>6</v>
      </c>
      <c r="H10" s="4">
        <v>6</v>
      </c>
      <c r="I10" s="4">
        <v>0</v>
      </c>
      <c r="J10" s="4">
        <f t="shared" si="0"/>
        <v>20</v>
      </c>
      <c r="K10" s="4">
        <v>2</v>
      </c>
    </row>
    <row r="11" spans="1:11" ht="15">
      <c r="A11" s="6" t="s">
        <v>5</v>
      </c>
      <c r="B11" s="6">
        <v>13</v>
      </c>
      <c r="C11" s="349">
        <v>2</v>
      </c>
      <c r="E11" s="5" t="s">
        <v>30</v>
      </c>
      <c r="F11" s="4">
        <v>6</v>
      </c>
      <c r="G11" s="4">
        <v>6</v>
      </c>
      <c r="H11" s="4">
        <v>9</v>
      </c>
      <c r="I11" s="4">
        <v>3</v>
      </c>
      <c r="J11" s="4">
        <f t="shared" si="0"/>
        <v>24</v>
      </c>
      <c r="K11" s="4">
        <v>2</v>
      </c>
    </row>
    <row r="12" spans="1:11" ht="15">
      <c r="A12" s="6" t="s">
        <v>6</v>
      </c>
      <c r="B12" s="6">
        <v>14</v>
      </c>
      <c r="C12" s="350"/>
      <c r="E12" s="3"/>
      <c r="F12" s="2">
        <f>SUM(F5:F11)</f>
        <v>24</v>
      </c>
      <c r="G12" s="2">
        <f>SUM(G5:G11)</f>
        <v>21</v>
      </c>
      <c r="H12" s="2">
        <f>SUM(H5:H11)</f>
        <v>37</v>
      </c>
      <c r="I12" s="2">
        <f>SUM(I5:I11)</f>
        <v>16</v>
      </c>
      <c r="J12" s="2">
        <f>SUM(J5:J11)</f>
        <v>98</v>
      </c>
      <c r="K12" s="2">
        <v>12</v>
      </c>
    </row>
    <row r="13" spans="2:3" ht="15.75">
      <c r="B13" s="16">
        <f>SUM(B5:B12)</f>
        <v>140</v>
      </c>
      <c r="C13" s="6"/>
    </row>
    <row r="14" spans="1:3" ht="15">
      <c r="A14" s="6" t="s">
        <v>7</v>
      </c>
      <c r="B14" s="6">
        <v>22</v>
      </c>
      <c r="C14" s="349">
        <v>4</v>
      </c>
    </row>
    <row r="15" spans="1:3" ht="15">
      <c r="A15" s="6" t="s">
        <v>8</v>
      </c>
      <c r="B15" s="6">
        <v>22</v>
      </c>
      <c r="C15" s="351"/>
    </row>
    <row r="16" spans="1:3" ht="15">
      <c r="A16" s="6" t="s">
        <v>37</v>
      </c>
      <c r="B16" s="6">
        <v>21</v>
      </c>
      <c r="C16" s="351"/>
    </row>
    <row r="17" spans="1:7" ht="45">
      <c r="A17" s="6" t="s">
        <v>38</v>
      </c>
      <c r="B17" s="6">
        <v>21</v>
      </c>
      <c r="C17" s="350"/>
      <c r="E17" s="11" t="s">
        <v>31</v>
      </c>
      <c r="F17" s="6"/>
      <c r="G17" s="9" t="s">
        <v>2</v>
      </c>
    </row>
    <row r="18" spans="1:7" ht="15.75">
      <c r="A18" s="6"/>
      <c r="B18" s="15">
        <f>SUM(B14:B17)</f>
        <v>86</v>
      </c>
      <c r="C18" s="6"/>
      <c r="E18" s="8">
        <v>2</v>
      </c>
      <c r="F18" s="6">
        <v>0</v>
      </c>
      <c r="G18" s="349">
        <v>2</v>
      </c>
    </row>
    <row r="19" spans="1:7" ht="15">
      <c r="A19" s="6" t="s">
        <v>9</v>
      </c>
      <c r="B19" s="6">
        <v>25</v>
      </c>
      <c r="C19" s="349">
        <v>2</v>
      </c>
      <c r="E19" s="8">
        <v>3</v>
      </c>
      <c r="F19" s="6">
        <v>4</v>
      </c>
      <c r="G19" s="351"/>
    </row>
    <row r="20" spans="1:7" ht="15">
      <c r="A20" s="6" t="s">
        <v>10</v>
      </c>
      <c r="B20" s="6">
        <v>25</v>
      </c>
      <c r="C20" s="350"/>
      <c r="E20" s="8">
        <v>4</v>
      </c>
      <c r="F20" s="6">
        <v>0</v>
      </c>
      <c r="G20" s="351"/>
    </row>
    <row r="21" spans="1:7" ht="15.75">
      <c r="A21" s="6"/>
      <c r="B21" s="15">
        <f>SUM(B19:B20)</f>
        <v>50</v>
      </c>
      <c r="C21" s="6"/>
      <c r="E21" s="8">
        <v>5</v>
      </c>
      <c r="F21" s="6">
        <v>2</v>
      </c>
      <c r="G21" s="350"/>
    </row>
    <row r="22" spans="1:7" ht="15">
      <c r="A22" s="6" t="s">
        <v>11</v>
      </c>
      <c r="B22" s="6">
        <v>22</v>
      </c>
      <c r="C22" s="349">
        <v>3</v>
      </c>
      <c r="E22" s="8">
        <v>6</v>
      </c>
      <c r="F22" s="6">
        <v>2</v>
      </c>
      <c r="G22" s="349">
        <v>2</v>
      </c>
    </row>
    <row r="23" spans="1:7" ht="15">
      <c r="A23" s="6" t="s">
        <v>12</v>
      </c>
      <c r="B23" s="6">
        <v>24</v>
      </c>
      <c r="C23" s="351"/>
      <c r="E23" s="8">
        <v>7</v>
      </c>
      <c r="F23" s="6">
        <v>3</v>
      </c>
      <c r="G23" s="351"/>
    </row>
    <row r="24" spans="1:7" ht="15">
      <c r="A24" s="6" t="s">
        <v>13</v>
      </c>
      <c r="B24" s="6">
        <v>26</v>
      </c>
      <c r="C24" s="350"/>
      <c r="E24" s="8">
        <v>8</v>
      </c>
      <c r="F24" s="6">
        <v>4</v>
      </c>
      <c r="G24" s="351"/>
    </row>
    <row r="25" spans="1:7" ht="15.75">
      <c r="A25" s="6"/>
      <c r="B25" s="15">
        <f>SUM(B22:B24)</f>
        <v>72</v>
      </c>
      <c r="C25" s="6"/>
      <c r="E25" s="8">
        <v>9</v>
      </c>
      <c r="F25" s="6">
        <v>3</v>
      </c>
      <c r="G25" s="350"/>
    </row>
    <row r="26" spans="1:6" ht="15">
      <c r="A26" s="6" t="s">
        <v>14</v>
      </c>
      <c r="B26" s="6">
        <v>25</v>
      </c>
      <c r="C26" s="349">
        <v>3</v>
      </c>
      <c r="F26" s="1">
        <f>SUM(F18:F25)</f>
        <v>18</v>
      </c>
    </row>
    <row r="27" spans="1:3" ht="15">
      <c r="A27" s="6" t="s">
        <v>15</v>
      </c>
      <c r="B27" s="6">
        <v>24</v>
      </c>
      <c r="C27" s="351"/>
    </row>
    <row r="28" spans="1:3" ht="15">
      <c r="A28" s="6" t="s">
        <v>16</v>
      </c>
      <c r="B28" s="6">
        <v>25</v>
      </c>
      <c r="C28" s="350"/>
    </row>
    <row r="29" spans="1:6" ht="15.75">
      <c r="A29" s="6"/>
      <c r="B29" s="15">
        <f>SUM(B26:B28)</f>
        <v>74</v>
      </c>
      <c r="C29" s="6"/>
      <c r="E29" s="21"/>
      <c r="F29" s="22"/>
    </row>
    <row r="30" spans="1:9" ht="15">
      <c r="A30" s="6" t="s">
        <v>17</v>
      </c>
      <c r="B30" s="6">
        <v>22</v>
      </c>
      <c r="C30" s="349">
        <v>3</v>
      </c>
      <c r="H30" s="12"/>
      <c r="I30" s="12"/>
    </row>
    <row r="31" spans="1:9" ht="15">
      <c r="A31" s="6" t="s">
        <v>18</v>
      </c>
      <c r="B31" s="6">
        <v>24</v>
      </c>
      <c r="C31" s="351"/>
      <c r="E31" s="3"/>
      <c r="H31" s="12"/>
      <c r="I31" s="12"/>
    </row>
    <row r="32" spans="1:9" ht="45">
      <c r="A32" s="6" t="s">
        <v>19</v>
      </c>
      <c r="B32" s="6">
        <v>22</v>
      </c>
      <c r="C32" s="350"/>
      <c r="E32" s="13" t="s">
        <v>25</v>
      </c>
      <c r="F32" s="6"/>
      <c r="G32" s="9" t="s">
        <v>2</v>
      </c>
      <c r="H32" s="12"/>
      <c r="I32" s="12"/>
    </row>
    <row r="33" spans="1:9" ht="15.75">
      <c r="A33" s="6"/>
      <c r="B33" s="15">
        <f>SUM(B30:B32)</f>
        <v>68</v>
      </c>
      <c r="C33" s="27">
        <v>15</v>
      </c>
      <c r="E33" s="14" t="s">
        <v>32</v>
      </c>
      <c r="F33" s="17">
        <f>B13</f>
        <v>140</v>
      </c>
      <c r="G33" s="4">
        <v>8</v>
      </c>
      <c r="H33" s="12"/>
      <c r="I33" s="12"/>
    </row>
    <row r="34" spans="1:9" ht="15.75">
      <c r="A34" s="6"/>
      <c r="B34" s="15">
        <f>B18+B21+B25+B29+B33</f>
        <v>350</v>
      </c>
      <c r="C34" s="6"/>
      <c r="E34" s="14" t="s">
        <v>33</v>
      </c>
      <c r="F34" s="18">
        <f>B34</f>
        <v>350</v>
      </c>
      <c r="G34" s="4">
        <v>15</v>
      </c>
      <c r="H34" s="12"/>
      <c r="I34" s="12"/>
    </row>
    <row r="35" spans="1:9" ht="15">
      <c r="A35" s="7" t="s">
        <v>20</v>
      </c>
      <c r="B35" s="6">
        <v>19</v>
      </c>
      <c r="C35" s="349">
        <v>2</v>
      </c>
      <c r="E35" s="14" t="s">
        <v>34</v>
      </c>
      <c r="F35" s="18">
        <f>B41</f>
        <v>82</v>
      </c>
      <c r="G35" s="29" t="s">
        <v>46</v>
      </c>
      <c r="H35" s="12"/>
      <c r="I35" s="12"/>
    </row>
    <row r="36" spans="1:9" ht="15">
      <c r="A36" s="7" t="s">
        <v>21</v>
      </c>
      <c r="B36" s="6">
        <v>20</v>
      </c>
      <c r="C36" s="350"/>
      <c r="E36" s="14" t="s">
        <v>35</v>
      </c>
      <c r="F36" s="18">
        <f>J12</f>
        <v>98</v>
      </c>
      <c r="G36" s="29" t="s">
        <v>47</v>
      </c>
      <c r="H36" s="12"/>
      <c r="I36" s="12"/>
    </row>
    <row r="37" spans="2:9" ht="15.75">
      <c r="B37" s="16">
        <f>SUM(B35:B36)</f>
        <v>39</v>
      </c>
      <c r="C37" s="6"/>
      <c r="E37" s="14" t="s">
        <v>31</v>
      </c>
      <c r="F37" s="18">
        <f>F26</f>
        <v>18</v>
      </c>
      <c r="G37" s="29" t="s">
        <v>48</v>
      </c>
      <c r="H37" s="12"/>
      <c r="I37" s="12"/>
    </row>
    <row r="38" spans="1:9" ht="15">
      <c r="A38" s="7" t="s">
        <v>39</v>
      </c>
      <c r="B38" s="6">
        <v>20</v>
      </c>
      <c r="C38" s="349">
        <v>2</v>
      </c>
      <c r="E38" s="25" t="s">
        <v>44</v>
      </c>
      <c r="F38" s="6">
        <f>SUM(F33:F37)</f>
        <v>688</v>
      </c>
      <c r="G38" s="29" t="s">
        <v>49</v>
      </c>
      <c r="H38" s="12"/>
      <c r="I38" s="12"/>
    </row>
    <row r="39" spans="1:9" ht="15">
      <c r="A39" s="7" t="s">
        <v>40</v>
      </c>
      <c r="B39" s="6">
        <v>23</v>
      </c>
      <c r="C39" s="350"/>
      <c r="G39" s="12"/>
      <c r="H39" s="12"/>
      <c r="I39" s="12"/>
    </row>
    <row r="40" spans="2:9" ht="15.75">
      <c r="B40" s="16">
        <f>SUM(B38:B39)</f>
        <v>43</v>
      </c>
      <c r="C40" s="27">
        <v>4</v>
      </c>
      <c r="E40" s="23"/>
      <c r="F40" s="24"/>
      <c r="G40" s="12"/>
      <c r="H40" s="12"/>
      <c r="I40" s="12"/>
    </row>
    <row r="41" spans="2:9" ht="15.75">
      <c r="B41" s="16">
        <f>B37+B40</f>
        <v>82</v>
      </c>
      <c r="C41" s="28">
        <v>27</v>
      </c>
      <c r="E41" s="12"/>
      <c r="F41" s="20"/>
      <c r="G41" s="12"/>
      <c r="H41" s="12"/>
      <c r="I41" s="12"/>
    </row>
    <row r="42" spans="2:6" ht="15.75">
      <c r="B42" s="16">
        <f>B41+B34+B13</f>
        <v>572</v>
      </c>
      <c r="F42" s="19"/>
    </row>
  </sheetData>
  <sheetProtection/>
  <mergeCells count="15">
    <mergeCell ref="C9:C10"/>
    <mergeCell ref="C35:C36"/>
    <mergeCell ref="A1:J1"/>
    <mergeCell ref="A2:J2"/>
    <mergeCell ref="C5:C6"/>
    <mergeCell ref="C7:C8"/>
    <mergeCell ref="C38:C39"/>
    <mergeCell ref="G18:G21"/>
    <mergeCell ref="G22:G25"/>
    <mergeCell ref="C11:C12"/>
    <mergeCell ref="C14:C17"/>
    <mergeCell ref="C19:C20"/>
    <mergeCell ref="C22:C24"/>
    <mergeCell ref="C26:C28"/>
    <mergeCell ref="C30:C3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221" customWidth="1"/>
    <col min="2" max="2" width="8.57421875" style="222" customWidth="1"/>
    <col min="3" max="3" width="8.57421875" style="222" hidden="1" customWidth="1"/>
    <col min="4" max="4" width="8.00390625" style="221" customWidth="1"/>
    <col min="5" max="5" width="3.140625" style="221" customWidth="1"/>
    <col min="6" max="6" width="20.00390625" style="221" customWidth="1"/>
    <col min="7" max="8" width="5.7109375" style="221" customWidth="1"/>
    <col min="9" max="9" width="2.00390625" style="221" bestFit="1" customWidth="1"/>
    <col min="10" max="10" width="5.140625" style="221" customWidth="1"/>
    <col min="11" max="11" width="5.7109375" style="221" customWidth="1"/>
    <col min="12" max="14" width="4.00390625" style="221" customWidth="1"/>
    <col min="15" max="15" width="12.8515625" style="221" customWidth="1"/>
    <col min="16" max="16384" width="9.140625" style="221" customWidth="1"/>
  </cols>
  <sheetData>
    <row r="1" spans="1:11" ht="15" customHeight="1">
      <c r="A1" s="394" t="s">
        <v>244</v>
      </c>
      <c r="B1" s="394"/>
      <c r="C1" s="394"/>
      <c r="D1" s="394"/>
      <c r="E1" s="394"/>
      <c r="F1" s="394"/>
      <c r="G1" s="394"/>
      <c r="H1" s="394"/>
      <c r="I1" s="394"/>
      <c r="J1" s="394"/>
      <c r="K1" s="223"/>
    </row>
    <row r="2" spans="1:11" ht="6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223"/>
    </row>
    <row r="3" ht="5.25" customHeight="1"/>
    <row r="4" spans="1:11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336">
        <v>3</v>
      </c>
      <c r="J4" s="40" t="s">
        <v>55</v>
      </c>
      <c r="K4" s="40" t="s">
        <v>51</v>
      </c>
    </row>
    <row r="5" spans="1:11" ht="13.5" customHeight="1">
      <c r="A5" s="224" t="s">
        <v>3</v>
      </c>
      <c r="B5" s="128">
        <v>22</v>
      </c>
      <c r="C5" s="102">
        <f>B9+B10</f>
        <v>39</v>
      </c>
      <c r="D5" s="415">
        <v>3</v>
      </c>
      <c r="F5" s="226" t="s">
        <v>24</v>
      </c>
      <c r="G5" s="128">
        <v>0</v>
      </c>
      <c r="H5" s="128">
        <v>5</v>
      </c>
      <c r="I5" s="337">
        <v>0</v>
      </c>
      <c r="J5" s="224">
        <f>SUM(G5:I5)</f>
        <v>5</v>
      </c>
      <c r="K5" s="102">
        <v>1</v>
      </c>
    </row>
    <row r="6" spans="1:11" ht="13.5" customHeight="1">
      <c r="A6" s="224" t="s">
        <v>4</v>
      </c>
      <c r="B6" s="128">
        <v>19</v>
      </c>
      <c r="C6" s="102"/>
      <c r="D6" s="416"/>
      <c r="F6" s="226" t="s">
        <v>28</v>
      </c>
      <c r="G6" s="128">
        <v>6</v>
      </c>
      <c r="H6" s="128">
        <v>3</v>
      </c>
      <c r="I6" s="337">
        <v>0</v>
      </c>
      <c r="J6" s="224">
        <f>SUM(G6:I6)</f>
        <v>9</v>
      </c>
      <c r="K6" s="128">
        <v>1</v>
      </c>
    </row>
    <row r="7" spans="1:11" ht="13.5" customHeight="1" thickBot="1">
      <c r="A7" s="227" t="s">
        <v>68</v>
      </c>
      <c r="B7" s="228">
        <v>17</v>
      </c>
      <c r="C7" s="229"/>
      <c r="D7" s="424"/>
      <c r="F7" s="226"/>
      <c r="G7" s="128"/>
      <c r="H7" s="128"/>
      <c r="I7" s="338"/>
      <c r="J7" s="224"/>
      <c r="K7" s="128"/>
    </row>
    <row r="8" spans="1:11" ht="13.5" customHeight="1" thickBot="1">
      <c r="A8" s="41" t="s">
        <v>52</v>
      </c>
      <c r="B8" s="331">
        <f>SUM(B5:B7)</f>
        <v>58</v>
      </c>
      <c r="C8" s="232"/>
      <c r="D8" s="233">
        <f>SUM(D5:D6)</f>
        <v>3</v>
      </c>
      <c r="F8" s="226" t="s">
        <v>29</v>
      </c>
      <c r="G8" s="128">
        <v>6</v>
      </c>
      <c r="H8" s="128">
        <v>2</v>
      </c>
      <c r="I8" s="338">
        <v>0</v>
      </c>
      <c r="J8" s="224">
        <f>SUM(G8:I8)</f>
        <v>8</v>
      </c>
      <c r="K8" s="128">
        <v>1</v>
      </c>
    </row>
    <row r="9" spans="1:11" ht="13.5" customHeight="1" thickBot="1">
      <c r="A9" s="234" t="s">
        <v>229</v>
      </c>
      <c r="B9" s="244">
        <v>18</v>
      </c>
      <c r="C9" s="399" t="e">
        <f>#REF!+#REF!</f>
        <v>#REF!</v>
      </c>
      <c r="D9" s="401">
        <v>3</v>
      </c>
      <c r="F9" s="235" t="s">
        <v>30</v>
      </c>
      <c r="G9" s="308">
        <v>7</v>
      </c>
      <c r="H9" s="308">
        <v>2</v>
      </c>
      <c r="I9" s="339">
        <v>0</v>
      </c>
      <c r="J9" s="145">
        <f>SUM(G9:I9)</f>
        <v>9</v>
      </c>
      <c r="K9" s="133">
        <v>1</v>
      </c>
    </row>
    <row r="10" spans="1:11" ht="13.5" customHeight="1" thickBot="1">
      <c r="A10" s="224" t="s">
        <v>42</v>
      </c>
      <c r="B10" s="128">
        <v>21</v>
      </c>
      <c r="C10" s="399"/>
      <c r="D10" s="401"/>
      <c r="F10" s="114" t="s">
        <v>54</v>
      </c>
      <c r="G10" s="307">
        <f>SUM(G5:G9)</f>
        <v>19</v>
      </c>
      <c r="H10" s="294">
        <f>SUM(H5:H9)</f>
        <v>12</v>
      </c>
      <c r="I10" s="340">
        <f>SUM(I5:I9)</f>
        <v>0</v>
      </c>
      <c r="J10" s="294">
        <f>SUM(J5:J9)</f>
        <v>31</v>
      </c>
      <c r="K10" s="295">
        <f>SUM(K5:K9)</f>
        <v>4</v>
      </c>
    </row>
    <row r="11" spans="1:11" ht="13.5" customHeight="1" thickBot="1">
      <c r="A11" s="227" t="s">
        <v>43</v>
      </c>
      <c r="B11" s="228">
        <v>19</v>
      </c>
      <c r="C11" s="228"/>
      <c r="D11" s="425"/>
      <c r="F11" s="238"/>
      <c r="G11" s="238"/>
      <c r="H11" s="238"/>
      <c r="I11" s="238"/>
      <c r="J11" s="227"/>
      <c r="K11" s="240"/>
    </row>
    <row r="12" spans="1:4" ht="13.5" customHeight="1" thickBot="1">
      <c r="A12" s="41" t="s">
        <v>52</v>
      </c>
      <c r="B12" s="231">
        <f>SUM(B9:B11)</f>
        <v>58</v>
      </c>
      <c r="C12" s="237"/>
      <c r="D12" s="233">
        <f>SUM(D9:D10)</f>
        <v>3</v>
      </c>
    </row>
    <row r="13" spans="1:4" ht="13.5" customHeight="1">
      <c r="A13" s="234" t="s">
        <v>65</v>
      </c>
      <c r="B13" s="244">
        <v>26</v>
      </c>
      <c r="C13" s="399">
        <f>B17+B18</f>
        <v>50</v>
      </c>
      <c r="D13" s="404">
        <v>3</v>
      </c>
    </row>
    <row r="14" spans="1:9" ht="13.5" customHeight="1">
      <c r="A14" s="145" t="s">
        <v>107</v>
      </c>
      <c r="B14" s="128">
        <v>26</v>
      </c>
      <c r="C14" s="399"/>
      <c r="D14" s="397"/>
      <c r="F14" s="238"/>
      <c r="G14" s="238"/>
      <c r="H14" s="238"/>
      <c r="I14" s="239"/>
    </row>
    <row r="15" spans="1:4" ht="13.5" customHeight="1" thickBot="1">
      <c r="A15" s="224" t="s">
        <v>112</v>
      </c>
      <c r="B15" s="128">
        <v>24</v>
      </c>
      <c r="C15" s="399"/>
      <c r="D15" s="397"/>
    </row>
    <row r="16" spans="1:15" ht="13.5" customHeight="1" thickBot="1">
      <c r="A16" s="69" t="s">
        <v>52</v>
      </c>
      <c r="B16" s="241">
        <f>SUM(B13:B15)</f>
        <v>76</v>
      </c>
      <c r="C16" s="237"/>
      <c r="D16" s="233">
        <f>D13</f>
        <v>3</v>
      </c>
      <c r="F16" s="130" t="s">
        <v>86</v>
      </c>
      <c r="G16" s="242" t="s">
        <v>50</v>
      </c>
      <c r="H16" s="243" t="s">
        <v>51</v>
      </c>
      <c r="J16" s="407" t="s">
        <v>147</v>
      </c>
      <c r="K16" s="407"/>
      <c r="L16" s="407"/>
      <c r="M16" s="407"/>
      <c r="N16" s="407"/>
      <c r="O16" s="407"/>
    </row>
    <row r="17" spans="1:15" ht="13.5" customHeight="1">
      <c r="A17" s="234" t="s">
        <v>5</v>
      </c>
      <c r="B17" s="129">
        <v>25</v>
      </c>
      <c r="C17" s="406" t="e">
        <f>B22+B24+#REF!</f>
        <v>#REF!</v>
      </c>
      <c r="D17" s="404">
        <v>3</v>
      </c>
      <c r="F17" s="129" t="s">
        <v>3</v>
      </c>
      <c r="G17" s="244">
        <v>1</v>
      </c>
      <c r="H17" s="245"/>
      <c r="J17" s="407" t="s">
        <v>218</v>
      </c>
      <c r="K17" s="407"/>
      <c r="L17" s="407"/>
      <c r="M17" s="407"/>
      <c r="N17" s="407"/>
      <c r="O17" s="407"/>
    </row>
    <row r="18" spans="1:15" ht="13.5" customHeight="1">
      <c r="A18" s="247" t="s">
        <v>6</v>
      </c>
      <c r="B18" s="102">
        <v>25</v>
      </c>
      <c r="C18" s="395"/>
      <c r="D18" s="397"/>
      <c r="F18" s="133" t="s">
        <v>41</v>
      </c>
      <c r="G18" s="222">
        <v>1</v>
      </c>
      <c r="H18" s="341"/>
      <c r="J18" s="427" t="s">
        <v>228</v>
      </c>
      <c r="K18" s="427"/>
      <c r="L18" s="427"/>
      <c r="M18" s="427"/>
      <c r="N18" s="427"/>
      <c r="O18" s="427"/>
    </row>
    <row r="19" spans="1:15" ht="13.5" customHeight="1" thickBot="1">
      <c r="A19" s="328" t="s">
        <v>69</v>
      </c>
      <c r="B19" s="327">
        <v>25</v>
      </c>
      <c r="C19" s="327"/>
      <c r="D19" s="398"/>
      <c r="F19" s="133" t="s">
        <v>43</v>
      </c>
      <c r="G19" s="128">
        <v>2</v>
      </c>
      <c r="H19" s="236"/>
      <c r="J19" s="405" t="s">
        <v>219</v>
      </c>
      <c r="K19" s="405"/>
      <c r="L19" s="405"/>
      <c r="M19" s="405"/>
      <c r="N19" s="405"/>
      <c r="O19" s="405"/>
    </row>
    <row r="20" spans="1:15" ht="13.5" customHeight="1" thickBot="1">
      <c r="A20" s="41" t="s">
        <v>52</v>
      </c>
      <c r="B20" s="253">
        <f>SUM(B17:B19)</f>
        <v>75</v>
      </c>
      <c r="C20" s="329"/>
      <c r="D20" s="330">
        <f>SUM(D17:D19)</f>
        <v>3</v>
      </c>
      <c r="F20" s="102" t="s">
        <v>113</v>
      </c>
      <c r="G20" s="291">
        <v>2</v>
      </c>
      <c r="H20" s="236"/>
      <c r="J20" s="405" t="s">
        <v>223</v>
      </c>
      <c r="K20" s="405"/>
      <c r="L20" s="405"/>
      <c r="M20" s="405"/>
      <c r="N20" s="405"/>
      <c r="O20" s="405"/>
    </row>
    <row r="21" spans="1:15" ht="16.5" customHeight="1" thickBot="1">
      <c r="A21" s="155" t="s">
        <v>52</v>
      </c>
      <c r="B21" s="249">
        <f>B8+B12+B16+B20</f>
        <v>267</v>
      </c>
      <c r="C21" s="249"/>
      <c r="D21" s="250">
        <f>D5+D9+D13+D17</f>
        <v>12</v>
      </c>
      <c r="F21" s="133" t="s">
        <v>133</v>
      </c>
      <c r="G21" s="292">
        <v>1</v>
      </c>
      <c r="H21" s="128"/>
      <c r="J21" s="221" t="s">
        <v>41</v>
      </c>
      <c r="K21" s="423" t="s">
        <v>206</v>
      </c>
      <c r="L21" s="423"/>
      <c r="M21" s="423"/>
      <c r="N21" s="423"/>
      <c r="O21" s="423"/>
    </row>
    <row r="22" spans="1:9" ht="13.5" customHeight="1" thickBot="1">
      <c r="A22" s="299" t="s">
        <v>7</v>
      </c>
      <c r="B22" s="244">
        <v>20</v>
      </c>
      <c r="C22" s="399">
        <f>B26+B27+B28</f>
        <v>72</v>
      </c>
      <c r="D22" s="400">
        <v>3</v>
      </c>
      <c r="F22" s="133" t="s">
        <v>153</v>
      </c>
      <c r="G22" s="133">
        <v>1</v>
      </c>
      <c r="H22" s="133"/>
      <c r="I22" s="246"/>
    </row>
    <row r="23" spans="1:15" ht="13.5" customHeight="1">
      <c r="A23" s="224" t="s">
        <v>8</v>
      </c>
      <c r="B23" s="128">
        <v>21</v>
      </c>
      <c r="C23" s="399"/>
      <c r="D23" s="401"/>
      <c r="F23" s="333" t="s">
        <v>87</v>
      </c>
      <c r="G23" s="334">
        <f>SUM(G17:G22)</f>
        <v>8</v>
      </c>
      <c r="H23" s="335"/>
      <c r="I23" s="246"/>
      <c r="J23" s="405" t="s">
        <v>216</v>
      </c>
      <c r="K23" s="405"/>
      <c r="L23" s="405"/>
      <c r="M23" s="405"/>
      <c r="N23" s="405"/>
      <c r="O23" s="405"/>
    </row>
    <row r="24" spans="1:15" ht="13.5" customHeight="1" thickBot="1">
      <c r="A24" s="274" t="s">
        <v>37</v>
      </c>
      <c r="B24" s="308">
        <v>19</v>
      </c>
      <c r="C24" s="402"/>
      <c r="D24" s="401"/>
      <c r="F24" s="220">
        <v>3</v>
      </c>
      <c r="G24" s="102">
        <v>2</v>
      </c>
      <c r="H24" s="416">
        <v>1</v>
      </c>
      <c r="I24" s="246"/>
      <c r="J24" s="405" t="s">
        <v>214</v>
      </c>
      <c r="K24" s="405"/>
      <c r="L24" s="405"/>
      <c r="M24" s="405"/>
      <c r="N24" s="405"/>
      <c r="O24" s="405"/>
    </row>
    <row r="25" spans="1:15" ht="13.5" customHeight="1" thickBot="1">
      <c r="A25" s="69" t="s">
        <v>52</v>
      </c>
      <c r="B25" s="241">
        <f>SUM(B22:B24)</f>
        <v>60</v>
      </c>
      <c r="C25" s="253"/>
      <c r="D25" s="254">
        <f>SUM(D22:D24)</f>
        <v>3</v>
      </c>
      <c r="F25" s="220">
        <v>4</v>
      </c>
      <c r="G25" s="220">
        <v>4</v>
      </c>
      <c r="H25" s="417"/>
      <c r="I25" s="252"/>
      <c r="J25" s="405" t="s">
        <v>215</v>
      </c>
      <c r="K25" s="405"/>
      <c r="L25" s="405"/>
      <c r="M25" s="405"/>
      <c r="N25" s="405"/>
      <c r="O25" s="405"/>
    </row>
    <row r="26" spans="1:9" ht="13.5" customHeight="1">
      <c r="A26" s="234" t="s">
        <v>9</v>
      </c>
      <c r="B26" s="228">
        <v>24</v>
      </c>
      <c r="C26" s="399">
        <f>B31+B32+B33</f>
        <v>66</v>
      </c>
      <c r="D26" s="400">
        <v>3</v>
      </c>
      <c r="F26" s="220">
        <v>5</v>
      </c>
      <c r="G26" s="220">
        <v>4</v>
      </c>
      <c r="H26" s="428">
        <v>1</v>
      </c>
      <c r="I26" s="252"/>
    </row>
    <row r="27" spans="1:15" ht="13.5" customHeight="1">
      <c r="A27" s="224" t="s">
        <v>10</v>
      </c>
      <c r="B27" s="128">
        <v>23</v>
      </c>
      <c r="C27" s="399"/>
      <c r="D27" s="401"/>
      <c r="F27" s="102">
        <v>6</v>
      </c>
      <c r="G27" s="128">
        <v>5</v>
      </c>
      <c r="H27" s="428"/>
      <c r="I27" s="222"/>
      <c r="J27" s="427" t="s">
        <v>168</v>
      </c>
      <c r="K27" s="427"/>
      <c r="L27" s="427"/>
      <c r="M27" s="427"/>
      <c r="N27" s="427"/>
      <c r="O27" s="427"/>
    </row>
    <row r="28" spans="1:9" ht="13.5" customHeight="1">
      <c r="A28" s="145" t="s">
        <v>67</v>
      </c>
      <c r="B28" s="222">
        <v>25</v>
      </c>
      <c r="C28" s="399"/>
      <c r="D28" s="401"/>
      <c r="F28" s="102">
        <v>7</v>
      </c>
      <c r="G28" s="128">
        <v>5</v>
      </c>
      <c r="H28" s="398">
        <v>1</v>
      </c>
      <c r="I28" s="222"/>
    </row>
    <row r="29" spans="1:15" ht="13.5" customHeight="1" thickBot="1">
      <c r="A29" s="158"/>
      <c r="C29" s="228"/>
      <c r="D29" s="301"/>
      <c r="F29" s="128">
        <v>8</v>
      </c>
      <c r="G29" s="102">
        <v>2</v>
      </c>
      <c r="H29" s="401"/>
      <c r="I29" s="222"/>
      <c r="J29" s="297">
        <v>2</v>
      </c>
      <c r="K29" s="405" t="s">
        <v>203</v>
      </c>
      <c r="L29" s="405"/>
      <c r="M29" s="405"/>
      <c r="N29" s="405"/>
      <c r="O29" s="405"/>
    </row>
    <row r="30" spans="1:15" ht="13.5" customHeight="1" thickBot="1">
      <c r="A30" s="69" t="s">
        <v>52</v>
      </c>
      <c r="B30" s="241">
        <f>SUM(B26:B29)</f>
        <v>72</v>
      </c>
      <c r="C30" s="241"/>
      <c r="D30" s="256">
        <f>SUM(D26:D29)</f>
        <v>3</v>
      </c>
      <c r="F30" s="128">
        <v>9</v>
      </c>
      <c r="G30" s="102">
        <v>3</v>
      </c>
      <c r="H30" s="404"/>
      <c r="I30" s="222"/>
      <c r="J30" s="297">
        <v>3</v>
      </c>
      <c r="K30" s="405" t="s">
        <v>173</v>
      </c>
      <c r="L30" s="405"/>
      <c r="M30" s="405"/>
      <c r="N30" s="405"/>
      <c r="O30" s="405"/>
    </row>
    <row r="31" spans="1:15" ht="13.5" customHeight="1" thickBot="1">
      <c r="A31" s="234" t="s">
        <v>11</v>
      </c>
      <c r="B31" s="305">
        <v>21</v>
      </c>
      <c r="C31" s="303">
        <f>B36+B37</f>
        <v>44</v>
      </c>
      <c r="D31" s="302">
        <v>3</v>
      </c>
      <c r="F31" s="258" t="s">
        <v>52</v>
      </c>
      <c r="G31" s="259">
        <f>SUM(G24:G30)</f>
        <v>25</v>
      </c>
      <c r="H31" s="260">
        <f>SUM(H24:H30)</f>
        <v>3</v>
      </c>
      <c r="I31" s="222"/>
      <c r="J31" s="332">
        <v>6</v>
      </c>
      <c r="K31" s="423" t="s">
        <v>170</v>
      </c>
      <c r="L31" s="423"/>
      <c r="M31" s="423"/>
      <c r="N31" s="423"/>
      <c r="O31" s="423"/>
    </row>
    <row r="32" spans="1:15" ht="13.5" customHeight="1" thickBot="1">
      <c r="A32" s="224" t="s">
        <v>12</v>
      </c>
      <c r="B32" s="102">
        <v>24</v>
      </c>
      <c r="C32" s="304"/>
      <c r="D32" s="257"/>
      <c r="F32" s="224" t="s">
        <v>176</v>
      </c>
      <c r="G32" s="247">
        <f>G23+G31</f>
        <v>33</v>
      </c>
      <c r="H32" s="255"/>
      <c r="J32" s="332">
        <v>10</v>
      </c>
      <c r="K32" s="423" t="s">
        <v>172</v>
      </c>
      <c r="L32" s="423"/>
      <c r="M32" s="423"/>
      <c r="N32" s="423"/>
      <c r="O32" s="423"/>
    </row>
    <row r="33" spans="1:8" ht="13.5" customHeight="1">
      <c r="A33" s="145" t="s">
        <v>13</v>
      </c>
      <c r="B33" s="229">
        <v>21</v>
      </c>
      <c r="C33" s="240"/>
      <c r="D33" s="257"/>
      <c r="F33" s="246"/>
      <c r="G33" s="246"/>
      <c r="H33" s="246"/>
    </row>
    <row r="34" spans="1:15" ht="13.5" customHeight="1" thickBot="1">
      <c r="A34" s="158"/>
      <c r="B34" s="306"/>
      <c r="C34" s="240"/>
      <c r="D34" s="298"/>
      <c r="F34" s="261"/>
      <c r="G34" s="261"/>
      <c r="H34" s="262"/>
      <c r="J34" s="427" t="s">
        <v>220</v>
      </c>
      <c r="K34" s="427"/>
      <c r="L34" s="427"/>
      <c r="M34" s="427"/>
      <c r="N34" s="427"/>
      <c r="O34" s="427"/>
    </row>
    <row r="35" spans="1:4" ht="13.5" customHeight="1" thickBot="1">
      <c r="A35" s="69" t="s">
        <v>52</v>
      </c>
      <c r="B35" s="241">
        <f>SUM(B31:B34)</f>
        <v>66</v>
      </c>
      <c r="C35" s="241"/>
      <c r="D35" s="256">
        <f>SUM(D31:D34)</f>
        <v>3</v>
      </c>
    </row>
    <row r="36" spans="1:15" ht="13.5" customHeight="1" thickBot="1">
      <c r="A36" s="234" t="s">
        <v>14</v>
      </c>
      <c r="B36" s="244">
        <v>21</v>
      </c>
      <c r="C36" s="263" t="e">
        <f>B41+B42+#REF!+#REF!</f>
        <v>#REF!</v>
      </c>
      <c r="D36" s="408">
        <v>3</v>
      </c>
      <c r="F36" s="69" t="s">
        <v>72</v>
      </c>
      <c r="G36" s="143" t="s">
        <v>166</v>
      </c>
      <c r="H36" s="256" t="s">
        <v>167</v>
      </c>
      <c r="J36" s="297">
        <v>5</v>
      </c>
      <c r="K36" s="405" t="s">
        <v>221</v>
      </c>
      <c r="L36" s="405"/>
      <c r="M36" s="405"/>
      <c r="N36" s="405"/>
      <c r="O36" s="405"/>
    </row>
    <row r="37" spans="1:15" ht="13.5" customHeight="1">
      <c r="A37" s="145" t="s">
        <v>15</v>
      </c>
      <c r="B37" s="133">
        <v>23</v>
      </c>
      <c r="C37" s="263"/>
      <c r="D37" s="409"/>
      <c r="F37" s="140" t="s">
        <v>32</v>
      </c>
      <c r="G37" s="264">
        <f>B21</f>
        <v>267</v>
      </c>
      <c r="H37" s="264">
        <f>D21</f>
        <v>12</v>
      </c>
      <c r="J37" s="297">
        <v>6</v>
      </c>
      <c r="K37" s="405" t="s">
        <v>222</v>
      </c>
      <c r="L37" s="405"/>
      <c r="M37" s="405"/>
      <c r="N37" s="405"/>
      <c r="O37" s="405"/>
    </row>
    <row r="38" spans="1:15" ht="13.5" customHeight="1">
      <c r="A38" s="224" t="s">
        <v>16</v>
      </c>
      <c r="B38" s="128">
        <v>23</v>
      </c>
      <c r="C38" s="128"/>
      <c r="D38" s="409"/>
      <c r="F38" s="49" t="s">
        <v>33</v>
      </c>
      <c r="G38" s="265">
        <f>B46</f>
        <v>321</v>
      </c>
      <c r="H38" s="266">
        <f>D46</f>
        <v>15</v>
      </c>
      <c r="I38" s="221" t="s">
        <v>71</v>
      </c>
      <c r="J38" s="423" t="s">
        <v>224</v>
      </c>
      <c r="K38" s="423"/>
      <c r="L38" s="423"/>
      <c r="M38" s="423"/>
      <c r="N38" s="423"/>
      <c r="O38" s="423"/>
    </row>
    <row r="39" spans="1:8" ht="13.5" customHeight="1" thickBot="1">
      <c r="A39" s="158"/>
      <c r="B39" s="228"/>
      <c r="C39" s="240"/>
      <c r="D39" s="410"/>
      <c r="F39" s="49" t="s">
        <v>34</v>
      </c>
      <c r="G39" s="265">
        <f>B53</f>
        <v>77</v>
      </c>
      <c r="H39" s="265">
        <f>D53</f>
        <v>4</v>
      </c>
    </row>
    <row r="40" spans="1:8" ht="13.5" customHeight="1" thickBot="1">
      <c r="A40" s="69" t="s">
        <v>52</v>
      </c>
      <c r="B40" s="241">
        <f>SUM(B36:B39)</f>
        <v>67</v>
      </c>
      <c r="C40" s="253"/>
      <c r="D40" s="254">
        <f>SUM(D36:D39)</f>
        <v>3</v>
      </c>
      <c r="F40" s="49" t="s">
        <v>35</v>
      </c>
      <c r="G40" s="265">
        <f>J10</f>
        <v>31</v>
      </c>
      <c r="H40" s="265">
        <f>K10</f>
        <v>4</v>
      </c>
    </row>
    <row r="41" spans="1:15" ht="13.5" customHeight="1">
      <c r="A41" s="267" t="s">
        <v>17</v>
      </c>
      <c r="B41" s="244">
        <v>20</v>
      </c>
      <c r="C41" s="268"/>
      <c r="D41" s="400">
        <v>3</v>
      </c>
      <c r="F41" s="49" t="s">
        <v>217</v>
      </c>
      <c r="G41" s="265">
        <f>G31</f>
        <v>25</v>
      </c>
      <c r="H41" s="265">
        <f>H31</f>
        <v>3</v>
      </c>
      <c r="J41" s="407" t="s">
        <v>230</v>
      </c>
      <c r="K41" s="407"/>
      <c r="L41" s="407"/>
      <c r="M41" s="407"/>
      <c r="N41" s="407"/>
      <c r="O41" s="407"/>
    </row>
    <row r="42" spans="1:8" ht="13.5" customHeight="1">
      <c r="A42" s="270" t="s">
        <v>18</v>
      </c>
      <c r="B42" s="128">
        <v>17</v>
      </c>
      <c r="C42" s="133"/>
      <c r="D42" s="401"/>
      <c r="F42" s="224" t="s">
        <v>226</v>
      </c>
      <c r="G42" s="345">
        <f>G19+G20+G21+G22</f>
        <v>6</v>
      </c>
      <c r="H42" s="342"/>
    </row>
    <row r="43" spans="1:12" ht="13.5" customHeight="1" thickBot="1">
      <c r="A43" s="224" t="s">
        <v>19</v>
      </c>
      <c r="B43" s="128">
        <v>19</v>
      </c>
      <c r="C43" s="271"/>
      <c r="D43" s="404"/>
      <c r="F43" s="224" t="s">
        <v>225</v>
      </c>
      <c r="G43" s="345">
        <f>G17+G18</f>
        <v>2</v>
      </c>
      <c r="H43" s="224"/>
      <c r="J43" s="269"/>
      <c r="K43" s="269"/>
      <c r="L43" s="269"/>
    </row>
    <row r="44" spans="1:15" ht="13.5" customHeight="1" thickBot="1">
      <c r="A44" s="284"/>
      <c r="B44" s="228"/>
      <c r="C44" s="240"/>
      <c r="D44" s="285"/>
      <c r="F44" s="224" t="s">
        <v>227</v>
      </c>
      <c r="G44" s="224">
        <v>8</v>
      </c>
      <c r="H44" s="236"/>
      <c r="J44" s="405"/>
      <c r="K44" s="405"/>
      <c r="L44" s="405"/>
      <c r="M44" s="405"/>
      <c r="N44" s="405"/>
      <c r="O44" s="405"/>
    </row>
    <row r="45" spans="1:15" ht="13.5" customHeight="1" thickBot="1">
      <c r="A45" s="69" t="s">
        <v>52</v>
      </c>
      <c r="B45" s="241">
        <f>SUM(B41:B44)</f>
        <v>56</v>
      </c>
      <c r="C45" s="253"/>
      <c r="D45" s="254">
        <f>SUM(D41:D44)</f>
        <v>3</v>
      </c>
      <c r="F45" s="258" t="s">
        <v>44</v>
      </c>
      <c r="G45" s="343">
        <f>G37+G38+G39+G40+G41+G44</f>
        <v>729</v>
      </c>
      <c r="H45" s="344">
        <f>SUM(H37:H43)</f>
        <v>38</v>
      </c>
      <c r="J45" s="405"/>
      <c r="K45" s="405"/>
      <c r="L45" s="405"/>
      <c r="M45" s="405"/>
      <c r="N45" s="405"/>
      <c r="O45" s="405"/>
    </row>
    <row r="46" spans="1:15" ht="16.5" customHeight="1" thickBot="1">
      <c r="A46" s="151" t="s">
        <v>52</v>
      </c>
      <c r="B46" s="259">
        <f>B25+B30+B35+B40+B45</f>
        <v>321</v>
      </c>
      <c r="C46" s="279"/>
      <c r="D46" s="280">
        <f>D22+D26+D31+D36+D41</f>
        <v>15</v>
      </c>
      <c r="J46" s="426"/>
      <c r="K46" s="426"/>
      <c r="L46" s="426"/>
      <c r="M46" s="426"/>
      <c r="N46" s="426"/>
      <c r="O46" s="426"/>
    </row>
    <row r="47" spans="1:15" ht="21.75" customHeight="1">
      <c r="A47" s="234" t="s">
        <v>20</v>
      </c>
      <c r="B47" s="129">
        <v>21</v>
      </c>
      <c r="C47" s="244"/>
      <c r="D47" s="408">
        <v>2</v>
      </c>
      <c r="F47" s="281" t="s">
        <v>56</v>
      </c>
      <c r="G47" s="282">
        <f>G45/H45</f>
        <v>19.18421052631579</v>
      </c>
      <c r="I47" s="283"/>
      <c r="J47" s="426"/>
      <c r="K47" s="426"/>
      <c r="L47" s="426"/>
      <c r="M47" s="426"/>
      <c r="N47" s="426"/>
      <c r="O47" s="426"/>
    </row>
    <row r="48" spans="1:12" ht="24" customHeight="1" thickBot="1">
      <c r="A48" s="234" t="s">
        <v>21</v>
      </c>
      <c r="B48" s="129">
        <v>22</v>
      </c>
      <c r="C48" s="240"/>
      <c r="D48" s="410"/>
      <c r="F48" s="281" t="s">
        <v>178</v>
      </c>
      <c r="G48" s="282">
        <f>B54/D54</f>
        <v>21.451612903225808</v>
      </c>
      <c r="I48" s="283"/>
      <c r="J48" s="269"/>
      <c r="K48" s="269"/>
      <c r="L48" s="269"/>
    </row>
    <row r="49" spans="1:12" ht="16.5" customHeight="1" thickBot="1">
      <c r="A49" s="69" t="s">
        <v>52</v>
      </c>
      <c r="B49" s="241">
        <f>SUM(B47:B48)</f>
        <v>43</v>
      </c>
      <c r="C49" s="253"/>
      <c r="D49" s="254"/>
      <c r="F49" s="281" t="s">
        <v>179</v>
      </c>
      <c r="G49" s="282">
        <f>(B54+G31)/(D54+H31)</f>
        <v>20.294117647058822</v>
      </c>
      <c r="H49" s="221" t="s">
        <v>71</v>
      </c>
      <c r="I49" s="283"/>
      <c r="J49" s="269"/>
      <c r="K49" s="269"/>
      <c r="L49" s="269"/>
    </row>
    <row r="50" spans="1:12" ht="13.5" customHeight="1">
      <c r="A50" s="296" t="s">
        <v>39</v>
      </c>
      <c r="B50" s="129">
        <v>17</v>
      </c>
      <c r="C50" s="228"/>
      <c r="D50" s="285">
        <v>2</v>
      </c>
      <c r="F50" s="315"/>
      <c r="G50" s="316"/>
      <c r="H50" s="283"/>
      <c r="I50" s="283"/>
      <c r="J50" s="269"/>
      <c r="K50" s="269"/>
      <c r="L50" s="269"/>
    </row>
    <row r="51" spans="1:15" ht="13.5" customHeight="1">
      <c r="A51" s="284" t="s">
        <v>40</v>
      </c>
      <c r="B51" s="102">
        <v>17</v>
      </c>
      <c r="C51" s="240"/>
      <c r="D51" s="285"/>
      <c r="F51" s="286"/>
      <c r="G51" s="287"/>
      <c r="H51" s="317"/>
      <c r="I51" s="317"/>
      <c r="J51" s="318"/>
      <c r="K51" s="318"/>
      <c r="L51" s="318"/>
      <c r="M51" s="238"/>
      <c r="N51" s="238"/>
      <c r="O51" s="238"/>
    </row>
    <row r="52" spans="1:15" ht="13.5" customHeight="1" thickBot="1">
      <c r="A52" s="193" t="s">
        <v>52</v>
      </c>
      <c r="B52" s="276">
        <f>SUM(B50:B51)</f>
        <v>34</v>
      </c>
      <c r="C52" s="277"/>
      <c r="D52" s="278"/>
      <c r="F52" s="319"/>
      <c r="G52" s="319"/>
      <c r="H52" s="319"/>
      <c r="I52" s="326"/>
      <c r="J52" s="319"/>
      <c r="K52" s="319"/>
      <c r="L52" s="319"/>
      <c r="M52" s="319"/>
      <c r="N52" s="319"/>
      <c r="O52" s="319"/>
    </row>
    <row r="53" spans="1:15" ht="17.25" customHeight="1" thickBot="1">
      <c r="A53" s="151" t="s">
        <v>52</v>
      </c>
      <c r="B53" s="259">
        <f>B49+B52</f>
        <v>77</v>
      </c>
      <c r="C53" s="279"/>
      <c r="D53" s="280">
        <f>D47+D50</f>
        <v>4</v>
      </c>
      <c r="F53" s="238"/>
      <c r="G53" s="240"/>
      <c r="H53" s="240"/>
      <c r="I53" s="286"/>
      <c r="J53" s="240"/>
      <c r="K53" s="240"/>
      <c r="L53" s="240"/>
      <c r="M53" s="240"/>
      <c r="N53" s="240"/>
      <c r="O53" s="238"/>
    </row>
    <row r="54" spans="1:15" ht="17.25" customHeight="1" thickBot="1">
      <c r="A54" s="59" t="s">
        <v>52</v>
      </c>
      <c r="B54" s="249">
        <f>B21+B46+B53</f>
        <v>665</v>
      </c>
      <c r="C54" s="289"/>
      <c r="D54" s="250">
        <f>D21+D46+D53</f>
        <v>31</v>
      </c>
      <c r="F54" s="238"/>
      <c r="G54" s="238"/>
      <c r="H54" s="238"/>
      <c r="I54" s="320"/>
      <c r="J54" s="238"/>
      <c r="K54" s="238"/>
      <c r="L54" s="238"/>
      <c r="M54" s="238"/>
      <c r="N54" s="238"/>
      <c r="O54" s="238"/>
    </row>
    <row r="55" spans="8:15" ht="12.75">
      <c r="H55" s="422"/>
      <c r="I55" s="422"/>
      <c r="J55" s="422"/>
      <c r="K55" s="422"/>
      <c r="L55" s="422"/>
      <c r="M55" s="422"/>
      <c r="N55" s="422"/>
      <c r="O55" s="422"/>
    </row>
    <row r="56" ht="12.75">
      <c r="I56" s="283"/>
    </row>
    <row r="57" ht="12.75">
      <c r="I57" s="283"/>
    </row>
    <row r="58" spans="6:9" ht="12.75">
      <c r="F58" s="290"/>
      <c r="G58" s="290"/>
      <c r="H58" s="290"/>
      <c r="I58" s="290"/>
    </row>
    <row r="59" spans="6:9" ht="12.75">
      <c r="F59" s="290"/>
      <c r="G59" s="290"/>
      <c r="H59" s="290"/>
      <c r="I59" s="290"/>
    </row>
    <row r="60" spans="6:9" ht="12.75">
      <c r="F60" s="290"/>
      <c r="G60" s="290"/>
      <c r="H60" s="290"/>
      <c r="I60" s="290"/>
    </row>
    <row r="61" spans="6:9" ht="12.75">
      <c r="F61" s="290"/>
      <c r="G61" s="290"/>
      <c r="H61" s="290"/>
      <c r="I61" s="290"/>
    </row>
    <row r="62" spans="1:11" ht="12.75">
      <c r="A62" s="407"/>
      <c r="B62" s="407"/>
      <c r="C62" s="407"/>
      <c r="D62" s="407"/>
      <c r="E62" s="407"/>
      <c r="F62" s="407"/>
      <c r="G62" s="407"/>
      <c r="H62" s="407"/>
      <c r="I62" s="407"/>
      <c r="J62" s="407"/>
      <c r="K62" s="407"/>
    </row>
    <row r="63" spans="6:9" ht="12.75">
      <c r="F63" s="290"/>
      <c r="G63" s="290"/>
      <c r="H63" s="290"/>
      <c r="I63" s="290"/>
    </row>
    <row r="64" spans="6:9" ht="12.75">
      <c r="F64" s="290"/>
      <c r="G64" s="290"/>
      <c r="H64" s="290"/>
      <c r="I64" s="290"/>
    </row>
    <row r="65" spans="6:9" ht="12.75">
      <c r="F65" s="290"/>
      <c r="G65" s="290"/>
      <c r="H65" s="290"/>
      <c r="I65" s="290"/>
    </row>
    <row r="66" spans="6:9" ht="12.75">
      <c r="F66" s="290"/>
      <c r="G66" s="290"/>
      <c r="H66" s="290"/>
      <c r="I66" s="290"/>
    </row>
    <row r="67" spans="6:9" ht="12.75">
      <c r="F67" s="290"/>
      <c r="G67" s="290"/>
      <c r="H67" s="290"/>
      <c r="I67" s="290"/>
    </row>
    <row r="68" spans="6:9" ht="12.75">
      <c r="F68" s="290"/>
      <c r="G68" s="290"/>
      <c r="H68" s="290"/>
      <c r="I68" s="290"/>
    </row>
    <row r="69" spans="6:9" ht="12.75">
      <c r="F69" s="290"/>
      <c r="G69" s="290"/>
      <c r="H69" s="290"/>
      <c r="I69" s="290"/>
    </row>
    <row r="70" spans="6:9" ht="12.75">
      <c r="F70" s="290"/>
      <c r="G70" s="290"/>
      <c r="H70" s="290"/>
      <c r="I70" s="290"/>
    </row>
  </sheetData>
  <sheetProtection/>
  <mergeCells count="44">
    <mergeCell ref="A1:J1"/>
    <mergeCell ref="A2:J2"/>
    <mergeCell ref="C9:C10"/>
    <mergeCell ref="C26:C28"/>
    <mergeCell ref="D26:D28"/>
    <mergeCell ref="H28:H30"/>
    <mergeCell ref="J19:O19"/>
    <mergeCell ref="C13:C15"/>
    <mergeCell ref="C17:C18"/>
    <mergeCell ref="K29:O29"/>
    <mergeCell ref="A62:K62"/>
    <mergeCell ref="J18:O18"/>
    <mergeCell ref="D36:D39"/>
    <mergeCell ref="D41:D43"/>
    <mergeCell ref="D47:D48"/>
    <mergeCell ref="H55:O55"/>
    <mergeCell ref="K21:O21"/>
    <mergeCell ref="K30:O30"/>
    <mergeCell ref="K31:O31"/>
    <mergeCell ref="K32:O32"/>
    <mergeCell ref="C22:C24"/>
    <mergeCell ref="D22:D24"/>
    <mergeCell ref="J24:O24"/>
    <mergeCell ref="H26:H27"/>
    <mergeCell ref="J44:O44"/>
    <mergeCell ref="J45:O45"/>
    <mergeCell ref="J27:O27"/>
    <mergeCell ref="J25:O25"/>
    <mergeCell ref="H24:H25"/>
    <mergeCell ref="J46:O46"/>
    <mergeCell ref="J47:O47"/>
    <mergeCell ref="J34:O34"/>
    <mergeCell ref="K36:O36"/>
    <mergeCell ref="K37:O37"/>
    <mergeCell ref="J38:O38"/>
    <mergeCell ref="J41:O41"/>
    <mergeCell ref="J20:O20"/>
    <mergeCell ref="J23:O23"/>
    <mergeCell ref="D5:D7"/>
    <mergeCell ref="D13:D15"/>
    <mergeCell ref="D9:D11"/>
    <mergeCell ref="D17:D19"/>
    <mergeCell ref="J16:O16"/>
    <mergeCell ref="J17:O1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J54" sqref="J16:O54"/>
    </sheetView>
  </sheetViews>
  <sheetFormatPr defaultColWidth="9.140625" defaultRowHeight="12.75"/>
  <cols>
    <col min="1" max="1" width="11.8515625" style="221" customWidth="1"/>
    <col min="2" max="2" width="8.57421875" style="222" customWidth="1"/>
    <col min="3" max="3" width="8.57421875" style="222" hidden="1" customWidth="1"/>
    <col min="4" max="4" width="8.00390625" style="221" customWidth="1"/>
    <col min="5" max="5" width="3.140625" style="221" customWidth="1"/>
    <col min="6" max="6" width="20.00390625" style="221" customWidth="1"/>
    <col min="7" max="7" width="5.7109375" style="221" customWidth="1"/>
    <col min="8" max="8" width="5.00390625" style="221" customWidth="1"/>
    <col min="9" max="9" width="3.140625" style="221" customWidth="1"/>
    <col min="10" max="10" width="5.140625" style="221" customWidth="1"/>
    <col min="11" max="11" width="5.7109375" style="221" customWidth="1"/>
    <col min="12" max="14" width="4.00390625" style="221" customWidth="1"/>
    <col min="15" max="15" width="11.140625" style="221" customWidth="1"/>
    <col min="16" max="16384" width="9.140625" style="221" customWidth="1"/>
  </cols>
  <sheetData>
    <row r="1" spans="1:11" ht="15" customHeight="1">
      <c r="A1" s="394" t="s">
        <v>257</v>
      </c>
      <c r="B1" s="394"/>
      <c r="C1" s="394"/>
      <c r="D1" s="394"/>
      <c r="E1" s="394"/>
      <c r="F1" s="394"/>
      <c r="G1" s="394"/>
      <c r="H1" s="394"/>
      <c r="I1" s="394"/>
      <c r="J1" s="394"/>
      <c r="K1" s="223"/>
    </row>
    <row r="2" spans="1:11" ht="6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223"/>
    </row>
    <row r="3" ht="5.25" customHeight="1"/>
    <row r="4" spans="1:11" s="108" customFormat="1" ht="38.25" customHeight="1">
      <c r="A4" s="40" t="s">
        <v>0</v>
      </c>
      <c r="B4" s="40" t="s">
        <v>1</v>
      </c>
      <c r="C4" s="40"/>
      <c r="D4" s="40" t="s">
        <v>51</v>
      </c>
      <c r="E4" s="107"/>
      <c r="F4" s="40" t="s">
        <v>22</v>
      </c>
      <c r="G4" s="40">
        <v>1</v>
      </c>
      <c r="H4" s="40">
        <v>2</v>
      </c>
      <c r="I4" s="40">
        <v>3</v>
      </c>
      <c r="J4" s="40" t="s">
        <v>55</v>
      </c>
      <c r="K4" s="40" t="s">
        <v>51</v>
      </c>
    </row>
    <row r="5" spans="1:11" ht="13.5" customHeight="1">
      <c r="A5" s="224" t="s">
        <v>3</v>
      </c>
      <c r="B5" s="128">
        <v>22</v>
      </c>
      <c r="C5" s="102">
        <f>B9+B10</f>
        <v>38</v>
      </c>
      <c r="D5" s="415">
        <v>3</v>
      </c>
      <c r="F5" s="226" t="s">
        <v>24</v>
      </c>
      <c r="G5" s="128"/>
      <c r="H5" s="128"/>
      <c r="I5" s="346">
        <v>3</v>
      </c>
      <c r="J5" s="224">
        <f>SUM(G5:I5)</f>
        <v>3</v>
      </c>
      <c r="K5" s="102">
        <v>1</v>
      </c>
    </row>
    <row r="6" spans="1:11" ht="13.5" customHeight="1">
      <c r="A6" s="224" t="s">
        <v>4</v>
      </c>
      <c r="B6" s="128">
        <v>22</v>
      </c>
      <c r="C6" s="102"/>
      <c r="D6" s="416"/>
      <c r="F6" s="226" t="s">
        <v>28</v>
      </c>
      <c r="G6" s="128">
        <v>2</v>
      </c>
      <c r="H6" s="128">
        <v>6</v>
      </c>
      <c r="I6" s="128">
        <v>0</v>
      </c>
      <c r="J6" s="224">
        <f>SUM(G6:I6)</f>
        <v>8</v>
      </c>
      <c r="K6" s="128">
        <v>1</v>
      </c>
    </row>
    <row r="7" spans="1:11" ht="13.5" customHeight="1" thickBot="1">
      <c r="A7" s="227" t="s">
        <v>68</v>
      </c>
      <c r="B7" s="228">
        <v>21</v>
      </c>
      <c r="C7" s="229"/>
      <c r="D7" s="424"/>
      <c r="F7" s="226"/>
      <c r="G7" s="128"/>
      <c r="H7" s="128"/>
      <c r="I7" s="133"/>
      <c r="J7" s="224"/>
      <c r="K7" s="128"/>
    </row>
    <row r="8" spans="1:11" ht="13.5" customHeight="1" thickBot="1">
      <c r="A8" s="41" t="s">
        <v>52</v>
      </c>
      <c r="B8" s="331">
        <f>SUM(B5:B7)</f>
        <v>65</v>
      </c>
      <c r="C8" s="232"/>
      <c r="D8" s="233">
        <f>SUM(D5:D6)</f>
        <v>3</v>
      </c>
      <c r="F8" s="226" t="s">
        <v>29</v>
      </c>
      <c r="G8" s="128">
        <v>0</v>
      </c>
      <c r="H8" s="128">
        <v>5</v>
      </c>
      <c r="I8" s="133">
        <v>0</v>
      </c>
      <c r="J8" s="224">
        <f>SUM(G8:I8)</f>
        <v>5</v>
      </c>
      <c r="K8" s="128">
        <v>1</v>
      </c>
    </row>
    <row r="9" spans="1:11" ht="13.5" customHeight="1" thickBot="1">
      <c r="A9" s="234" t="s">
        <v>231</v>
      </c>
      <c r="B9" s="244">
        <v>20</v>
      </c>
      <c r="C9" s="399" t="e">
        <f>#REF!+#REF!</f>
        <v>#REF!</v>
      </c>
      <c r="D9" s="401">
        <v>3</v>
      </c>
      <c r="F9" s="235" t="s">
        <v>30</v>
      </c>
      <c r="G9" s="308">
        <v>3</v>
      </c>
      <c r="H9" s="308">
        <v>6</v>
      </c>
      <c r="I9" s="310">
        <v>0</v>
      </c>
      <c r="J9" s="145">
        <f>SUM(G9:I9)</f>
        <v>9</v>
      </c>
      <c r="K9" s="133">
        <v>1</v>
      </c>
    </row>
    <row r="10" spans="1:11" ht="13.5" customHeight="1" thickBot="1">
      <c r="A10" s="224" t="s">
        <v>42</v>
      </c>
      <c r="B10" s="128">
        <v>18</v>
      </c>
      <c r="C10" s="399"/>
      <c r="D10" s="401"/>
      <c r="F10" s="114" t="s">
        <v>54</v>
      </c>
      <c r="G10" s="307">
        <f>SUM(G5:G9)</f>
        <v>5</v>
      </c>
      <c r="H10" s="294">
        <f>SUM(H5:H9)</f>
        <v>17</v>
      </c>
      <c r="I10" s="307">
        <f>SUM(I5:I9)</f>
        <v>3</v>
      </c>
      <c r="J10" s="294">
        <f>SUM(J5:J9)</f>
        <v>25</v>
      </c>
      <c r="K10" s="295">
        <f>SUM(K5:K9)</f>
        <v>4</v>
      </c>
    </row>
    <row r="11" spans="1:11" ht="13.5" customHeight="1" thickBot="1">
      <c r="A11" s="227" t="s">
        <v>43</v>
      </c>
      <c r="B11" s="228">
        <v>18</v>
      </c>
      <c r="C11" s="228"/>
      <c r="D11" s="425"/>
      <c r="F11" s="238"/>
      <c r="G11" s="238"/>
      <c r="H11" s="238"/>
      <c r="I11" s="238"/>
      <c r="J11" s="227"/>
      <c r="K11" s="240"/>
    </row>
    <row r="12" spans="1:4" ht="13.5" customHeight="1" thickBot="1">
      <c r="A12" s="41" t="s">
        <v>52</v>
      </c>
      <c r="B12" s="231">
        <f>SUM(B9:B11)</f>
        <v>56</v>
      </c>
      <c r="C12" s="237"/>
      <c r="D12" s="233">
        <f>SUM(D9:D10)</f>
        <v>3</v>
      </c>
    </row>
    <row r="13" spans="1:4" ht="13.5" customHeight="1">
      <c r="A13" s="234" t="s">
        <v>65</v>
      </c>
      <c r="B13" s="244">
        <v>23</v>
      </c>
      <c r="C13" s="399">
        <f>B17+B18</f>
        <v>47</v>
      </c>
      <c r="D13" s="404">
        <v>3</v>
      </c>
    </row>
    <row r="14" spans="1:9" ht="13.5" customHeight="1">
      <c r="A14" s="145" t="s">
        <v>107</v>
      </c>
      <c r="B14" s="128">
        <v>22</v>
      </c>
      <c r="C14" s="399"/>
      <c r="D14" s="397"/>
      <c r="F14" s="238"/>
      <c r="G14" s="238"/>
      <c r="H14" s="238"/>
      <c r="I14" s="239"/>
    </row>
    <row r="15" spans="1:4" ht="13.5" customHeight="1" thickBot="1">
      <c r="A15" s="224" t="s">
        <v>245</v>
      </c>
      <c r="B15" s="128">
        <v>22</v>
      </c>
      <c r="C15" s="399"/>
      <c r="D15" s="397"/>
    </row>
    <row r="16" spans="1:15" ht="13.5" customHeight="1" thickBot="1">
      <c r="A16" s="69" t="s">
        <v>52</v>
      </c>
      <c r="B16" s="241">
        <f>SUM(B13:B15)</f>
        <v>67</v>
      </c>
      <c r="C16" s="237"/>
      <c r="D16" s="233">
        <f>D13</f>
        <v>3</v>
      </c>
      <c r="F16" s="130" t="s">
        <v>86</v>
      </c>
      <c r="G16" s="242" t="s">
        <v>50</v>
      </c>
      <c r="H16" s="243" t="s">
        <v>51</v>
      </c>
      <c r="J16" s="407" t="s">
        <v>147</v>
      </c>
      <c r="K16" s="407"/>
      <c r="L16" s="407"/>
      <c r="M16" s="407"/>
      <c r="N16" s="407"/>
      <c r="O16" s="407"/>
    </row>
    <row r="17" spans="1:15" ht="13.5" customHeight="1">
      <c r="A17" s="234" t="s">
        <v>250</v>
      </c>
      <c r="B17" s="129">
        <v>23</v>
      </c>
      <c r="C17" s="406" t="e">
        <f>B22+B24+#REF!</f>
        <v>#REF!</v>
      </c>
      <c r="D17" s="404">
        <v>3</v>
      </c>
      <c r="F17" s="129" t="s">
        <v>41</v>
      </c>
      <c r="G17" s="244">
        <v>1</v>
      </c>
      <c r="H17" s="245"/>
      <c r="J17" s="407" t="s">
        <v>218</v>
      </c>
      <c r="K17" s="407"/>
      <c r="L17" s="407"/>
      <c r="M17" s="407"/>
      <c r="N17" s="407"/>
      <c r="O17" s="407"/>
    </row>
    <row r="18" spans="1:15" ht="13.5" customHeight="1">
      <c r="A18" s="247" t="s">
        <v>249</v>
      </c>
      <c r="B18" s="102">
        <v>24</v>
      </c>
      <c r="C18" s="395"/>
      <c r="D18" s="397"/>
      <c r="F18" s="133" t="s">
        <v>246</v>
      </c>
      <c r="G18" s="222">
        <v>2</v>
      </c>
      <c r="H18" s="341"/>
      <c r="J18" s="427" t="s">
        <v>241</v>
      </c>
      <c r="K18" s="427"/>
      <c r="L18" s="427"/>
      <c r="M18" s="427"/>
      <c r="N18" s="427"/>
      <c r="O18" s="427"/>
    </row>
    <row r="19" spans="1:15" ht="13.5" customHeight="1" thickBot="1">
      <c r="A19" s="328" t="s">
        <v>248</v>
      </c>
      <c r="B19" s="327">
        <v>21</v>
      </c>
      <c r="C19" s="327"/>
      <c r="D19" s="398"/>
      <c r="F19" s="133">
        <v>7</v>
      </c>
      <c r="G19" s="128">
        <v>2</v>
      </c>
      <c r="H19" s="236"/>
      <c r="J19" s="405" t="s">
        <v>251</v>
      </c>
      <c r="K19" s="405"/>
      <c r="L19" s="405"/>
      <c r="M19" s="405"/>
      <c r="N19" s="405"/>
      <c r="O19" s="405"/>
    </row>
    <row r="20" spans="1:15" ht="13.5" customHeight="1" thickBot="1">
      <c r="A20" s="41" t="s">
        <v>52</v>
      </c>
      <c r="B20" s="253">
        <f>SUM(B17:B19)</f>
        <v>68</v>
      </c>
      <c r="C20" s="329"/>
      <c r="D20" s="330">
        <f>SUM(D17:D19)</f>
        <v>3</v>
      </c>
      <c r="F20" s="102">
        <v>8</v>
      </c>
      <c r="G20" s="291">
        <v>1</v>
      </c>
      <c r="H20" s="236"/>
      <c r="J20" s="405" t="s">
        <v>252</v>
      </c>
      <c r="K20" s="405"/>
      <c r="L20" s="405"/>
      <c r="M20" s="405"/>
      <c r="N20" s="405"/>
      <c r="O20" s="405"/>
    </row>
    <row r="21" spans="1:15" ht="16.5" customHeight="1" thickBot="1">
      <c r="A21" s="155" t="s">
        <v>52</v>
      </c>
      <c r="B21" s="249">
        <f>B8+B12+B16+B20</f>
        <v>256</v>
      </c>
      <c r="C21" s="249"/>
      <c r="D21" s="250">
        <f>D5+D9+D13+D17</f>
        <v>12</v>
      </c>
      <c r="F21" s="133">
        <v>9</v>
      </c>
      <c r="G21" s="292">
        <v>1</v>
      </c>
      <c r="H21" s="128"/>
      <c r="J21" s="221" t="s">
        <v>65</v>
      </c>
      <c r="K21" s="423" t="s">
        <v>253</v>
      </c>
      <c r="L21" s="423"/>
      <c r="M21" s="423"/>
      <c r="N21" s="423"/>
      <c r="O21" s="423"/>
    </row>
    <row r="22" spans="1:9" ht="13.5" customHeight="1" thickBot="1">
      <c r="A22" s="299" t="s">
        <v>7</v>
      </c>
      <c r="B22" s="244">
        <v>22</v>
      </c>
      <c r="C22" s="399">
        <f>B26+B27+B28</f>
        <v>59</v>
      </c>
      <c r="D22" s="400">
        <v>3</v>
      </c>
      <c r="F22" s="133"/>
      <c r="G22" s="133"/>
      <c r="H22" s="133"/>
      <c r="I22" s="246"/>
    </row>
    <row r="23" spans="1:15" ht="24.75" customHeight="1">
      <c r="A23" s="224" t="s">
        <v>8</v>
      </c>
      <c r="B23" s="128">
        <v>25</v>
      </c>
      <c r="C23" s="399"/>
      <c r="D23" s="401"/>
      <c r="F23" s="333" t="s">
        <v>87</v>
      </c>
      <c r="G23" s="334">
        <f>SUM(G17:G22)</f>
        <v>7</v>
      </c>
      <c r="H23" s="335"/>
      <c r="I23" s="246"/>
      <c r="J23" s="405" t="s">
        <v>254</v>
      </c>
      <c r="K23" s="405"/>
      <c r="L23" s="405"/>
      <c r="M23" s="405"/>
      <c r="N23" s="405"/>
      <c r="O23" s="405"/>
    </row>
    <row r="24" spans="1:15" ht="13.5" customHeight="1" thickBot="1">
      <c r="A24" s="274" t="s">
        <v>37</v>
      </c>
      <c r="B24" s="308">
        <v>24</v>
      </c>
      <c r="C24" s="402"/>
      <c r="D24" s="401"/>
      <c r="F24" s="220"/>
      <c r="G24" s="102"/>
      <c r="H24" s="416"/>
      <c r="I24" s="246"/>
      <c r="J24" s="405" t="s">
        <v>255</v>
      </c>
      <c r="K24" s="405"/>
      <c r="L24" s="405"/>
      <c r="M24" s="405"/>
      <c r="N24" s="405"/>
      <c r="O24" s="405"/>
    </row>
    <row r="25" spans="1:15" ht="13.5" customHeight="1" thickBot="1">
      <c r="A25" s="69" t="s">
        <v>52</v>
      </c>
      <c r="B25" s="241">
        <f>SUM(B22:B24)</f>
        <v>71</v>
      </c>
      <c r="C25" s="253"/>
      <c r="D25" s="254">
        <f>SUM(D22:D24)</f>
        <v>3</v>
      </c>
      <c r="F25" s="220" t="s">
        <v>247</v>
      </c>
      <c r="G25" s="220"/>
      <c r="H25" s="417"/>
      <c r="I25" s="252"/>
      <c r="J25" s="405" t="s">
        <v>256</v>
      </c>
      <c r="K25" s="405"/>
      <c r="L25" s="405"/>
      <c r="M25" s="405"/>
      <c r="N25" s="405"/>
      <c r="O25" s="405"/>
    </row>
    <row r="26" spans="1:9" ht="13.5" customHeight="1">
      <c r="A26" s="234" t="s">
        <v>9</v>
      </c>
      <c r="B26" s="228">
        <v>20</v>
      </c>
      <c r="C26" s="399">
        <f>B31+B32+B33</f>
        <v>72</v>
      </c>
      <c r="D26" s="400">
        <v>3</v>
      </c>
      <c r="F26" s="220">
        <v>5</v>
      </c>
      <c r="G26" s="220">
        <v>5</v>
      </c>
      <c r="H26" s="428">
        <v>1</v>
      </c>
      <c r="I26" s="252"/>
    </row>
    <row r="27" spans="1:15" ht="13.5" customHeight="1">
      <c r="A27" s="224" t="s">
        <v>10</v>
      </c>
      <c r="B27" s="128">
        <v>20</v>
      </c>
      <c r="C27" s="399"/>
      <c r="D27" s="401"/>
      <c r="F27" s="102">
        <v>6</v>
      </c>
      <c r="G27" s="128">
        <v>4</v>
      </c>
      <c r="H27" s="428"/>
      <c r="I27" s="222"/>
      <c r="J27" s="427" t="s">
        <v>168</v>
      </c>
      <c r="K27" s="427"/>
      <c r="L27" s="427"/>
      <c r="M27" s="427"/>
      <c r="N27" s="427"/>
      <c r="O27" s="427"/>
    </row>
    <row r="28" spans="1:9" ht="13.5" customHeight="1">
      <c r="A28" s="145" t="s">
        <v>67</v>
      </c>
      <c r="B28" s="222">
        <v>19</v>
      </c>
      <c r="C28" s="399"/>
      <c r="D28" s="401"/>
      <c r="F28" s="102">
        <v>7</v>
      </c>
      <c r="G28" s="128">
        <v>4</v>
      </c>
      <c r="H28" s="428"/>
      <c r="I28" s="222"/>
    </row>
    <row r="29" spans="1:15" ht="13.5" customHeight="1" thickBot="1">
      <c r="A29" s="158"/>
      <c r="C29" s="228"/>
      <c r="D29" s="301"/>
      <c r="F29" s="128">
        <v>8</v>
      </c>
      <c r="G29" s="102">
        <v>5</v>
      </c>
      <c r="H29" s="401">
        <v>1</v>
      </c>
      <c r="I29" s="222"/>
      <c r="J29" s="297">
        <v>3</v>
      </c>
      <c r="K29" s="405" t="s">
        <v>203</v>
      </c>
      <c r="L29" s="405"/>
      <c r="M29" s="405"/>
      <c r="N29" s="405"/>
      <c r="O29" s="405"/>
    </row>
    <row r="30" spans="1:15" ht="13.5" customHeight="1" thickBot="1">
      <c r="A30" s="69" t="s">
        <v>52</v>
      </c>
      <c r="B30" s="241">
        <f>SUM(B26:B29)</f>
        <v>59</v>
      </c>
      <c r="C30" s="241"/>
      <c r="D30" s="256">
        <f>SUM(D26:D29)</f>
        <v>3</v>
      </c>
      <c r="F30" s="128">
        <v>9</v>
      </c>
      <c r="G30" s="102">
        <v>3</v>
      </c>
      <c r="H30" s="404"/>
      <c r="I30" s="222"/>
      <c r="J30" s="297"/>
      <c r="K30" s="405"/>
      <c r="L30" s="405"/>
      <c r="M30" s="405"/>
      <c r="N30" s="405"/>
      <c r="O30" s="405"/>
    </row>
    <row r="31" spans="1:15" ht="13.5" customHeight="1" thickBot="1">
      <c r="A31" s="234" t="s">
        <v>11</v>
      </c>
      <c r="B31" s="305">
        <v>23</v>
      </c>
      <c r="C31" s="303">
        <f>B36+B37</f>
        <v>45</v>
      </c>
      <c r="D31" s="302">
        <v>3</v>
      </c>
      <c r="F31" s="258" t="s">
        <v>52</v>
      </c>
      <c r="G31" s="259">
        <f>SUM(G24:G30)</f>
        <v>21</v>
      </c>
      <c r="H31" s="260">
        <f>SUM(H24:H30)</f>
        <v>2</v>
      </c>
      <c r="I31" s="222"/>
      <c r="J31" s="332">
        <v>7</v>
      </c>
      <c r="K31" s="423" t="s">
        <v>170</v>
      </c>
      <c r="L31" s="423"/>
      <c r="M31" s="423"/>
      <c r="N31" s="423"/>
      <c r="O31" s="423"/>
    </row>
    <row r="32" spans="1:15" ht="13.5" customHeight="1" thickBot="1">
      <c r="A32" s="224" t="s">
        <v>12</v>
      </c>
      <c r="B32" s="102">
        <v>24</v>
      </c>
      <c r="C32" s="304"/>
      <c r="D32" s="257"/>
      <c r="F32" s="224" t="s">
        <v>176</v>
      </c>
      <c r="G32" s="247">
        <f>G23+G31</f>
        <v>28</v>
      </c>
      <c r="H32" s="255"/>
      <c r="J32" s="332">
        <v>11</v>
      </c>
      <c r="K32" s="423" t="s">
        <v>172</v>
      </c>
      <c r="L32" s="423"/>
      <c r="M32" s="423"/>
      <c r="N32" s="423"/>
      <c r="O32" s="423"/>
    </row>
    <row r="33" spans="1:8" ht="13.5" customHeight="1">
      <c r="A33" s="145" t="s">
        <v>13</v>
      </c>
      <c r="B33" s="229">
        <v>25</v>
      </c>
      <c r="C33" s="240"/>
      <c r="D33" s="257"/>
      <c r="F33" s="246"/>
      <c r="G33" s="246"/>
      <c r="H33" s="246"/>
    </row>
    <row r="34" spans="1:15" ht="13.5" customHeight="1" thickBot="1">
      <c r="A34" s="158"/>
      <c r="B34" s="306"/>
      <c r="C34" s="240"/>
      <c r="D34" s="298"/>
      <c r="F34" s="261"/>
      <c r="G34" s="261"/>
      <c r="H34" s="262"/>
      <c r="J34" s="427" t="s">
        <v>220</v>
      </c>
      <c r="K34" s="427"/>
      <c r="L34" s="427"/>
      <c r="M34" s="427"/>
      <c r="N34" s="427"/>
      <c r="O34" s="427"/>
    </row>
    <row r="35" spans="1:4" ht="13.5" customHeight="1" thickBot="1">
      <c r="A35" s="69" t="s">
        <v>52</v>
      </c>
      <c r="B35" s="241">
        <f>SUM(B31:B34)</f>
        <v>72</v>
      </c>
      <c r="C35" s="241"/>
      <c r="D35" s="256">
        <f>SUM(D31:D34)</f>
        <v>3</v>
      </c>
    </row>
    <row r="36" spans="1:15" ht="13.5" customHeight="1" thickBot="1">
      <c r="A36" s="234" t="s">
        <v>14</v>
      </c>
      <c r="B36" s="244">
        <v>21</v>
      </c>
      <c r="C36" s="263" t="e">
        <f>B41+B42+#REF!+#REF!</f>
        <v>#REF!</v>
      </c>
      <c r="D36" s="408">
        <v>3</v>
      </c>
      <c r="F36" s="69" t="s">
        <v>72</v>
      </c>
      <c r="G36" s="143" t="s">
        <v>166</v>
      </c>
      <c r="H36" s="256" t="s">
        <v>167</v>
      </c>
      <c r="J36" s="297">
        <v>6</v>
      </c>
      <c r="K36" s="405" t="s">
        <v>221</v>
      </c>
      <c r="L36" s="405"/>
      <c r="M36" s="405"/>
      <c r="N36" s="405"/>
      <c r="O36" s="405"/>
    </row>
    <row r="37" spans="1:15" ht="13.5" customHeight="1">
      <c r="A37" s="145" t="s">
        <v>15</v>
      </c>
      <c r="B37" s="133">
        <v>24</v>
      </c>
      <c r="C37" s="263"/>
      <c r="D37" s="409"/>
      <c r="F37" s="140" t="s">
        <v>32</v>
      </c>
      <c r="G37" s="264">
        <f>B21</f>
        <v>256</v>
      </c>
      <c r="H37" s="264">
        <f>D21</f>
        <v>12</v>
      </c>
      <c r="J37" s="297">
        <v>7</v>
      </c>
      <c r="K37" s="405" t="s">
        <v>222</v>
      </c>
      <c r="L37" s="405"/>
      <c r="M37" s="405"/>
      <c r="N37" s="405"/>
      <c r="O37" s="405"/>
    </row>
    <row r="38" spans="1:15" ht="13.5" customHeight="1">
      <c r="A38" s="224" t="s">
        <v>16</v>
      </c>
      <c r="B38" s="128">
        <v>19</v>
      </c>
      <c r="C38" s="128"/>
      <c r="D38" s="409"/>
      <c r="F38" s="49" t="s">
        <v>33</v>
      </c>
      <c r="G38" s="265">
        <f>B46</f>
        <v>331</v>
      </c>
      <c r="H38" s="266">
        <f>D46</f>
        <v>15</v>
      </c>
      <c r="I38" s="221" t="s">
        <v>71</v>
      </c>
      <c r="J38" s="423"/>
      <c r="K38" s="423"/>
      <c r="L38" s="423"/>
      <c r="M38" s="423"/>
      <c r="N38" s="423"/>
      <c r="O38" s="423"/>
    </row>
    <row r="39" spans="1:8" ht="13.5" customHeight="1" thickBot="1">
      <c r="A39" s="158"/>
      <c r="B39" s="228"/>
      <c r="C39" s="240"/>
      <c r="D39" s="410"/>
      <c r="F39" s="49" t="s">
        <v>34</v>
      </c>
      <c r="G39" s="265">
        <f>B53</f>
        <v>70</v>
      </c>
      <c r="H39" s="265">
        <f>D53</f>
        <v>4</v>
      </c>
    </row>
    <row r="40" spans="1:8" ht="13.5" customHeight="1" thickBot="1">
      <c r="A40" s="69" t="s">
        <v>52</v>
      </c>
      <c r="B40" s="241">
        <f>SUM(B36:B39)</f>
        <v>64</v>
      </c>
      <c r="C40" s="253"/>
      <c r="D40" s="254">
        <f>SUM(D36:D39)</f>
        <v>3</v>
      </c>
      <c r="F40" s="49" t="s">
        <v>35</v>
      </c>
      <c r="G40" s="265">
        <f>J10</f>
        <v>25</v>
      </c>
      <c r="H40" s="265">
        <f>K10</f>
        <v>4</v>
      </c>
    </row>
    <row r="41" spans="1:15" ht="13.5" customHeight="1">
      <c r="A41" s="267" t="s">
        <v>17</v>
      </c>
      <c r="B41" s="244">
        <v>20</v>
      </c>
      <c r="C41" s="268"/>
      <c r="D41" s="400">
        <v>3</v>
      </c>
      <c r="F41" s="49" t="s">
        <v>217</v>
      </c>
      <c r="G41" s="265">
        <f>G31</f>
        <v>21</v>
      </c>
      <c r="H41" s="265">
        <f>H31</f>
        <v>2</v>
      </c>
      <c r="J41" s="405"/>
      <c r="K41" s="405"/>
      <c r="L41" s="405"/>
      <c r="M41" s="405"/>
      <c r="N41" s="405"/>
      <c r="O41" s="405"/>
    </row>
    <row r="42" spans="1:8" ht="13.5" customHeight="1">
      <c r="A42" s="270" t="s">
        <v>18</v>
      </c>
      <c r="B42" s="128">
        <v>23</v>
      </c>
      <c r="C42" s="133"/>
      <c r="D42" s="401"/>
      <c r="F42" s="224" t="s">
        <v>226</v>
      </c>
      <c r="G42" s="345">
        <f>G18+G19+G20+G21</f>
        <v>6</v>
      </c>
      <c r="H42" s="342"/>
    </row>
    <row r="43" spans="1:13" ht="13.5" customHeight="1" thickBot="1">
      <c r="A43" s="224" t="s">
        <v>19</v>
      </c>
      <c r="B43" s="128">
        <v>22</v>
      </c>
      <c r="C43" s="271"/>
      <c r="D43" s="404"/>
      <c r="F43" s="224" t="s">
        <v>225</v>
      </c>
      <c r="G43" s="345">
        <f>G17</f>
        <v>1</v>
      </c>
      <c r="H43" s="224"/>
      <c r="J43" s="407" t="s">
        <v>232</v>
      </c>
      <c r="K43" s="407"/>
      <c r="L43" s="407"/>
      <c r="M43" s="407"/>
    </row>
    <row r="44" spans="1:15" ht="13.5" customHeight="1" thickBot="1">
      <c r="A44" s="284"/>
      <c r="B44" s="228"/>
      <c r="C44" s="240"/>
      <c r="D44" s="285"/>
      <c r="F44" s="224" t="s">
        <v>227</v>
      </c>
      <c r="G44" s="224">
        <f>G42+G43</f>
        <v>7</v>
      </c>
      <c r="H44" s="236"/>
      <c r="J44" s="405" t="s">
        <v>234</v>
      </c>
      <c r="K44" s="405"/>
      <c r="L44" s="405"/>
      <c r="M44" s="405"/>
      <c r="N44" s="405"/>
      <c r="O44" s="405"/>
    </row>
    <row r="45" spans="1:15" ht="13.5" customHeight="1" thickBot="1">
      <c r="A45" s="69" t="s">
        <v>52</v>
      </c>
      <c r="B45" s="241">
        <f>SUM(B41:B44)</f>
        <v>65</v>
      </c>
      <c r="C45" s="253"/>
      <c r="D45" s="254">
        <f>SUM(D41:D44)</f>
        <v>3</v>
      </c>
      <c r="F45" s="258" t="s">
        <v>44</v>
      </c>
      <c r="G45" s="343">
        <f>G37+G38+G39+G40+G41+G44</f>
        <v>710</v>
      </c>
      <c r="H45" s="344">
        <f>SUM(H37:H43)</f>
        <v>37</v>
      </c>
      <c r="J45" s="405" t="s">
        <v>236</v>
      </c>
      <c r="K45" s="405"/>
      <c r="L45" s="405"/>
      <c r="M45" s="405"/>
      <c r="N45" s="405"/>
      <c r="O45" s="405"/>
    </row>
    <row r="46" spans="1:15" ht="16.5" customHeight="1" thickBot="1">
      <c r="A46" s="151" t="s">
        <v>52</v>
      </c>
      <c r="B46" s="259">
        <f>B25+B30+B35+B40+B45</f>
        <v>331</v>
      </c>
      <c r="C46" s="279"/>
      <c r="D46" s="280">
        <f>D22+D26+D31+D36+D41</f>
        <v>15</v>
      </c>
      <c r="J46" s="426" t="s">
        <v>233</v>
      </c>
      <c r="K46" s="426"/>
      <c r="L46" s="426"/>
      <c r="M46" s="426"/>
      <c r="N46" s="426"/>
      <c r="O46" s="426"/>
    </row>
    <row r="47" spans="1:15" ht="16.5" customHeight="1">
      <c r="A47" s="234" t="s">
        <v>20</v>
      </c>
      <c r="B47" s="129">
        <v>14</v>
      </c>
      <c r="C47" s="244"/>
      <c r="D47" s="408">
        <v>2</v>
      </c>
      <c r="F47" s="281" t="s">
        <v>56</v>
      </c>
      <c r="G47" s="282">
        <f>G45/H45</f>
        <v>19.18918918918919</v>
      </c>
      <c r="I47" s="283"/>
      <c r="J47" s="426" t="s">
        <v>239</v>
      </c>
      <c r="K47" s="426"/>
      <c r="L47" s="426"/>
      <c r="M47" s="426"/>
      <c r="N47" s="426"/>
      <c r="O47" s="426"/>
    </row>
    <row r="48" spans="1:15" ht="24" customHeight="1" thickBot="1">
      <c r="A48" s="234" t="s">
        <v>21</v>
      </c>
      <c r="B48" s="129">
        <v>18</v>
      </c>
      <c r="C48" s="240"/>
      <c r="D48" s="410"/>
      <c r="F48" s="281" t="s">
        <v>178</v>
      </c>
      <c r="G48" s="282">
        <f>B54/D54</f>
        <v>21.193548387096776</v>
      </c>
      <c r="I48" s="283"/>
      <c r="J48" s="405" t="s">
        <v>240</v>
      </c>
      <c r="K48" s="405"/>
      <c r="L48" s="405"/>
      <c r="M48" s="405"/>
      <c r="N48" s="405"/>
      <c r="O48" s="405"/>
    </row>
    <row r="49" spans="1:15" ht="16.5" customHeight="1" thickBot="1">
      <c r="A49" s="69" t="s">
        <v>52</v>
      </c>
      <c r="B49" s="241">
        <f>SUM(B47:B48)</f>
        <v>32</v>
      </c>
      <c r="C49" s="253"/>
      <c r="D49" s="254"/>
      <c r="F49" s="281" t="s">
        <v>179</v>
      </c>
      <c r="G49" s="282">
        <f>(B54+G31)/(D54+H31)</f>
        <v>20.545454545454547</v>
      </c>
      <c r="H49" s="221" t="s">
        <v>71</v>
      </c>
      <c r="I49" s="283"/>
      <c r="J49" s="426" t="s">
        <v>237</v>
      </c>
      <c r="K49" s="426"/>
      <c r="L49" s="426"/>
      <c r="M49" s="426"/>
      <c r="N49" s="426"/>
      <c r="O49" s="426"/>
    </row>
    <row r="50" spans="1:15" ht="13.5" customHeight="1">
      <c r="A50" s="296" t="s">
        <v>39</v>
      </c>
      <c r="B50" s="129">
        <v>19</v>
      </c>
      <c r="C50" s="228"/>
      <c r="D50" s="285">
        <v>2</v>
      </c>
      <c r="F50" s="315"/>
      <c r="G50" s="316"/>
      <c r="H50" s="283"/>
      <c r="I50" s="283"/>
      <c r="J50" s="405" t="s">
        <v>235</v>
      </c>
      <c r="K50" s="405"/>
      <c r="L50" s="405"/>
      <c r="M50" s="405"/>
      <c r="N50" s="405"/>
      <c r="O50" s="405"/>
    </row>
    <row r="51" spans="1:9" ht="13.5" customHeight="1">
      <c r="A51" s="284" t="s">
        <v>40</v>
      </c>
      <c r="B51" s="102">
        <v>19</v>
      </c>
      <c r="C51" s="240"/>
      <c r="D51" s="285"/>
      <c r="F51" s="286"/>
      <c r="G51" s="287"/>
      <c r="H51" s="317"/>
      <c r="I51" s="317"/>
    </row>
    <row r="52" spans="1:15" ht="13.5" customHeight="1" thickBot="1">
      <c r="A52" s="193" t="s">
        <v>52</v>
      </c>
      <c r="B52" s="276">
        <f>SUM(B50:B51)</f>
        <v>38</v>
      </c>
      <c r="C52" s="277"/>
      <c r="D52" s="278"/>
      <c r="F52" s="319"/>
      <c r="G52" s="319"/>
      <c r="H52" s="319"/>
      <c r="I52" s="326"/>
      <c r="J52" s="405" t="s">
        <v>238</v>
      </c>
      <c r="K52" s="405"/>
      <c r="L52" s="405"/>
      <c r="M52" s="405"/>
      <c r="N52" s="405"/>
      <c r="O52" s="405"/>
    </row>
    <row r="53" spans="1:15" ht="17.25" customHeight="1" thickBot="1">
      <c r="A53" s="151" t="s">
        <v>52</v>
      </c>
      <c r="B53" s="259">
        <f>B49+B52</f>
        <v>70</v>
      </c>
      <c r="C53" s="279"/>
      <c r="D53" s="280">
        <f>D47+D50</f>
        <v>4</v>
      </c>
      <c r="F53" s="238"/>
      <c r="G53" s="240"/>
      <c r="H53" s="240"/>
      <c r="I53" s="286"/>
      <c r="J53" s="405" t="s">
        <v>242</v>
      </c>
      <c r="K53" s="405"/>
      <c r="L53" s="405"/>
      <c r="M53" s="405"/>
      <c r="N53" s="405"/>
      <c r="O53" s="405"/>
    </row>
    <row r="54" spans="1:15" ht="17.25" customHeight="1" thickBot="1">
      <c r="A54" s="59" t="s">
        <v>52</v>
      </c>
      <c r="B54" s="249">
        <f>B21+B46+B53</f>
        <v>657</v>
      </c>
      <c r="C54" s="289"/>
      <c r="D54" s="250">
        <f>D21+D46+D53</f>
        <v>31</v>
      </c>
      <c r="F54" s="238"/>
      <c r="G54" s="238"/>
      <c r="H54" s="238"/>
      <c r="I54" s="320"/>
      <c r="J54" s="429" t="s">
        <v>243</v>
      </c>
      <c r="K54" s="429"/>
      <c r="L54" s="429"/>
      <c r="M54" s="429"/>
      <c r="N54" s="429"/>
      <c r="O54" s="429"/>
    </row>
    <row r="55" spans="8:15" ht="12.75">
      <c r="H55" s="422"/>
      <c r="I55" s="422"/>
      <c r="J55" s="422"/>
      <c r="K55" s="422"/>
      <c r="L55" s="422"/>
      <c r="M55" s="422"/>
      <c r="N55" s="422"/>
      <c r="O55" s="422"/>
    </row>
    <row r="56" ht="12.75">
      <c r="I56" s="283"/>
    </row>
    <row r="57" ht="12.75">
      <c r="I57" s="283"/>
    </row>
    <row r="58" spans="6:9" ht="12.75">
      <c r="F58" s="290"/>
      <c r="G58" s="290"/>
      <c r="H58" s="290"/>
      <c r="I58" s="290"/>
    </row>
    <row r="59" spans="6:9" ht="12.75">
      <c r="F59" s="290"/>
      <c r="G59" s="290"/>
      <c r="H59" s="290"/>
      <c r="I59" s="290"/>
    </row>
    <row r="60" spans="6:9" ht="12.75">
      <c r="F60" s="290"/>
      <c r="G60" s="290"/>
      <c r="H60" s="290"/>
      <c r="I60" s="290"/>
    </row>
    <row r="61" spans="6:9" ht="12.75">
      <c r="F61" s="290"/>
      <c r="G61" s="290"/>
      <c r="H61" s="290"/>
      <c r="I61" s="290"/>
    </row>
    <row r="62" spans="1:11" ht="12.75">
      <c r="A62" s="407"/>
      <c r="B62" s="407"/>
      <c r="C62" s="407"/>
      <c r="D62" s="407"/>
      <c r="E62" s="407"/>
      <c r="F62" s="407"/>
      <c r="G62" s="407"/>
      <c r="H62" s="407"/>
      <c r="I62" s="407"/>
      <c r="J62" s="407"/>
      <c r="K62" s="407"/>
    </row>
    <row r="63" spans="6:9" ht="12.75">
      <c r="F63" s="290"/>
      <c r="G63" s="290"/>
      <c r="H63" s="290"/>
      <c r="I63" s="290"/>
    </row>
    <row r="64" spans="6:9" ht="12.75">
      <c r="F64" s="290"/>
      <c r="G64" s="290"/>
      <c r="H64" s="290"/>
      <c r="I64" s="290"/>
    </row>
    <row r="65" spans="6:9" ht="12.75">
      <c r="F65" s="290"/>
      <c r="G65" s="290"/>
      <c r="H65" s="290"/>
      <c r="I65" s="290"/>
    </row>
    <row r="66" spans="6:9" ht="12.75">
      <c r="F66" s="290"/>
      <c r="G66" s="290"/>
      <c r="H66" s="290"/>
      <c r="I66" s="290"/>
    </row>
    <row r="67" spans="6:9" ht="12.75">
      <c r="F67" s="290"/>
      <c r="G67" s="290"/>
      <c r="H67" s="290"/>
      <c r="I67" s="290"/>
    </row>
    <row r="68" spans="6:9" ht="12.75">
      <c r="F68" s="290"/>
      <c r="G68" s="290"/>
      <c r="H68" s="290"/>
      <c r="I68" s="290"/>
    </row>
    <row r="69" spans="6:9" ht="12.75">
      <c r="F69" s="290"/>
      <c r="G69" s="290"/>
      <c r="H69" s="290"/>
      <c r="I69" s="290"/>
    </row>
    <row r="70" spans="6:9" ht="12.75">
      <c r="F70" s="290"/>
      <c r="G70" s="290"/>
      <c r="H70" s="290"/>
      <c r="I70" s="290"/>
    </row>
  </sheetData>
  <sheetProtection/>
  <mergeCells count="51">
    <mergeCell ref="J50:O50"/>
    <mergeCell ref="D36:D39"/>
    <mergeCell ref="K36:O36"/>
    <mergeCell ref="K37:O37"/>
    <mergeCell ref="J38:O38"/>
    <mergeCell ref="J43:M43"/>
    <mergeCell ref="D41:D43"/>
    <mergeCell ref="J41:O41"/>
    <mergeCell ref="J48:O48"/>
    <mergeCell ref="H55:O55"/>
    <mergeCell ref="J45:O45"/>
    <mergeCell ref="J49:O49"/>
    <mergeCell ref="J52:O52"/>
    <mergeCell ref="J54:O54"/>
    <mergeCell ref="A62:K62"/>
    <mergeCell ref="J53:O53"/>
    <mergeCell ref="J46:O46"/>
    <mergeCell ref="D47:D48"/>
    <mergeCell ref="J47:O47"/>
    <mergeCell ref="C26:C28"/>
    <mergeCell ref="D26:D28"/>
    <mergeCell ref="J27:O27"/>
    <mergeCell ref="K29:O29"/>
    <mergeCell ref="K30:O30"/>
    <mergeCell ref="J44:O44"/>
    <mergeCell ref="H26:H28"/>
    <mergeCell ref="H29:H30"/>
    <mergeCell ref="K32:O32"/>
    <mergeCell ref="J34:O34"/>
    <mergeCell ref="C22:C24"/>
    <mergeCell ref="D22:D24"/>
    <mergeCell ref="J23:O23"/>
    <mergeCell ref="H24:H25"/>
    <mergeCell ref="J24:O24"/>
    <mergeCell ref="J25:O25"/>
    <mergeCell ref="D17:D19"/>
    <mergeCell ref="J17:O17"/>
    <mergeCell ref="J18:O18"/>
    <mergeCell ref="J19:O19"/>
    <mergeCell ref="J20:O20"/>
    <mergeCell ref="K21:O21"/>
    <mergeCell ref="K31:O31"/>
    <mergeCell ref="A1:J1"/>
    <mergeCell ref="A2:J2"/>
    <mergeCell ref="D5:D7"/>
    <mergeCell ref="C9:C10"/>
    <mergeCell ref="D9:D11"/>
    <mergeCell ref="C13:C15"/>
    <mergeCell ref="D13:D15"/>
    <mergeCell ref="J16:O16"/>
    <mergeCell ref="C17:C1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D14" sqref="D14:D17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356" t="s">
        <v>60</v>
      </c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2:12" ht="15" customHeight="1">
      <c r="B2" s="356" t="s">
        <v>59</v>
      </c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353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354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353">
        <v>3</v>
      </c>
      <c r="F7" s="5" t="s">
        <v>26</v>
      </c>
      <c r="G7" s="4">
        <v>0</v>
      </c>
      <c r="H7" s="4">
        <v>5</v>
      </c>
      <c r="I7" s="4">
        <v>3</v>
      </c>
      <c r="J7" s="4">
        <v>0</v>
      </c>
      <c r="K7" s="27">
        <f t="shared" si="0"/>
        <v>8</v>
      </c>
      <c r="L7" s="4">
        <v>1</v>
      </c>
    </row>
    <row r="8" spans="2:12" ht="15.75">
      <c r="B8" s="27" t="s">
        <v>42</v>
      </c>
      <c r="C8" s="6">
        <v>23</v>
      </c>
      <c r="D8" s="354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15</v>
      </c>
      <c r="D9" s="353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354"/>
      <c r="F10" s="5" t="s">
        <v>29</v>
      </c>
      <c r="G10" s="4">
        <v>7</v>
      </c>
      <c r="H10" s="4">
        <v>6</v>
      </c>
      <c r="I10" s="4">
        <v>6</v>
      </c>
      <c r="J10" s="4">
        <v>0</v>
      </c>
      <c r="K10" s="27">
        <f t="shared" si="0"/>
        <v>19</v>
      </c>
      <c r="L10" s="4">
        <v>2</v>
      </c>
    </row>
    <row r="11" spans="2:12" ht="16.5" thickBot="1">
      <c r="B11" s="27" t="s">
        <v>5</v>
      </c>
      <c r="C11" s="6">
        <v>19</v>
      </c>
      <c r="D11" s="353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17</v>
      </c>
      <c r="D12" s="355"/>
      <c r="F12" s="48" t="s">
        <v>54</v>
      </c>
      <c r="G12" s="56">
        <f aca="true" t="shared" si="1" ref="G12:L12">SUM(G5:G11)</f>
        <v>20</v>
      </c>
      <c r="H12" s="57">
        <f t="shared" si="1"/>
        <v>14</v>
      </c>
      <c r="I12" s="57">
        <f t="shared" si="1"/>
        <v>35</v>
      </c>
      <c r="J12" s="57">
        <f t="shared" si="1"/>
        <v>16</v>
      </c>
      <c r="K12" s="57">
        <f t="shared" si="1"/>
        <v>85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166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355">
        <v>4</v>
      </c>
    </row>
    <row r="15" spans="2:4" ht="15.75">
      <c r="B15" s="27" t="s">
        <v>8</v>
      </c>
      <c r="C15" s="6">
        <v>24</v>
      </c>
      <c r="D15" s="355"/>
    </row>
    <row r="16" spans="2:4" ht="15.75">
      <c r="B16" s="27" t="s">
        <v>37</v>
      </c>
      <c r="C16" s="6">
        <v>21</v>
      </c>
      <c r="D16" s="355"/>
    </row>
    <row r="17" spans="2:8" ht="23.25" thickBot="1">
      <c r="B17" s="35" t="s">
        <v>38</v>
      </c>
      <c r="C17" s="32">
        <v>19</v>
      </c>
      <c r="D17" s="354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86</v>
      </c>
      <c r="D18" s="43"/>
      <c r="F18" s="45">
        <v>2</v>
      </c>
      <c r="G18" s="4">
        <v>0</v>
      </c>
      <c r="H18" s="353">
        <v>1</v>
      </c>
    </row>
    <row r="19" spans="2:8" ht="15.75">
      <c r="B19" s="36" t="s">
        <v>9</v>
      </c>
      <c r="C19" s="33">
        <v>24</v>
      </c>
      <c r="D19" s="353">
        <v>2</v>
      </c>
      <c r="F19" s="45">
        <v>3</v>
      </c>
      <c r="G19" s="4">
        <v>4</v>
      </c>
      <c r="H19" s="355"/>
    </row>
    <row r="20" spans="2:8" ht="16.5" thickBot="1">
      <c r="B20" s="35" t="s">
        <v>10</v>
      </c>
      <c r="C20" s="32">
        <v>24</v>
      </c>
      <c r="D20" s="354"/>
      <c r="F20" s="45">
        <v>4</v>
      </c>
      <c r="G20" s="4">
        <v>1</v>
      </c>
      <c r="H20" s="355"/>
    </row>
    <row r="21" spans="2:8" ht="16.5" thickBot="1">
      <c r="B21" s="41" t="s">
        <v>52</v>
      </c>
      <c r="C21" s="34">
        <f>SUM(C19:C20)</f>
        <v>48</v>
      </c>
      <c r="D21" s="43"/>
      <c r="F21" s="45">
        <v>5</v>
      </c>
      <c r="G21" s="4">
        <v>2</v>
      </c>
      <c r="H21" s="354"/>
    </row>
    <row r="22" spans="2:8" ht="15.75">
      <c r="B22" s="36" t="s">
        <v>11</v>
      </c>
      <c r="C22" s="33">
        <v>23</v>
      </c>
      <c r="D22" s="353">
        <v>3</v>
      </c>
      <c r="F22" s="45">
        <v>6</v>
      </c>
      <c r="G22" s="4">
        <v>2</v>
      </c>
      <c r="H22" s="353">
        <v>1</v>
      </c>
    </row>
    <row r="23" spans="2:8" ht="15.75">
      <c r="B23" s="27" t="s">
        <v>12</v>
      </c>
      <c r="C23" s="6">
        <v>26</v>
      </c>
      <c r="D23" s="355"/>
      <c r="F23" s="45">
        <v>7</v>
      </c>
      <c r="G23" s="4">
        <v>3</v>
      </c>
      <c r="H23" s="355"/>
    </row>
    <row r="24" spans="2:8" ht="16.5" thickBot="1">
      <c r="B24" s="35" t="s">
        <v>13</v>
      </c>
      <c r="C24" s="32">
        <v>26</v>
      </c>
      <c r="D24" s="354"/>
      <c r="F24" s="45">
        <v>8</v>
      </c>
      <c r="G24" s="4">
        <v>4</v>
      </c>
      <c r="H24" s="355"/>
    </row>
    <row r="25" spans="2:8" ht="16.5" thickBot="1">
      <c r="B25" s="41" t="s">
        <v>52</v>
      </c>
      <c r="C25" s="34">
        <f>SUM(C22:C24)</f>
        <v>75</v>
      </c>
      <c r="D25" s="43"/>
      <c r="F25" s="46">
        <v>9</v>
      </c>
      <c r="G25" s="30">
        <v>3</v>
      </c>
      <c r="H25" s="355"/>
    </row>
    <row r="26" spans="2:8" ht="16.5" thickBot="1">
      <c r="B26" s="36" t="s">
        <v>14</v>
      </c>
      <c r="C26" s="33">
        <v>26</v>
      </c>
      <c r="D26" s="353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355"/>
    </row>
    <row r="28" spans="2:4" ht="16.5" thickBot="1">
      <c r="B28" s="35" t="s">
        <v>16</v>
      </c>
      <c r="C28" s="32">
        <v>25</v>
      </c>
      <c r="D28" s="354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353">
        <v>3</v>
      </c>
      <c r="I30" s="12"/>
      <c r="J30" s="12"/>
    </row>
    <row r="31" spans="2:10" ht="15.75">
      <c r="B31" s="27" t="s">
        <v>18</v>
      </c>
      <c r="C31" s="6">
        <v>24</v>
      </c>
      <c r="D31" s="355"/>
      <c r="F31" s="3"/>
      <c r="I31" s="12"/>
      <c r="J31" s="12"/>
    </row>
    <row r="32" spans="2:10" ht="24" thickBot="1">
      <c r="B32" s="35" t="s">
        <v>19</v>
      </c>
      <c r="C32" s="32">
        <v>22</v>
      </c>
      <c r="D32" s="354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166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351</v>
      </c>
      <c r="D34" s="60">
        <f>SUM(D14:D33)</f>
        <v>15</v>
      </c>
      <c r="F34" s="49" t="s">
        <v>33</v>
      </c>
      <c r="G34" s="51">
        <f>C34</f>
        <v>351</v>
      </c>
      <c r="H34" s="50">
        <v>15</v>
      </c>
      <c r="I34" s="12"/>
      <c r="J34" s="12"/>
    </row>
    <row r="35" spans="2:10" ht="15.75">
      <c r="B35" s="36" t="s">
        <v>20</v>
      </c>
      <c r="C35" s="33">
        <v>23</v>
      </c>
      <c r="D35" s="355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22</v>
      </c>
      <c r="D36" s="354"/>
      <c r="F36" s="49" t="s">
        <v>35</v>
      </c>
      <c r="G36" s="51">
        <f>K12</f>
        <v>85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353">
        <v>2</v>
      </c>
      <c r="F38" s="53" t="s">
        <v>44</v>
      </c>
      <c r="G38" s="53">
        <f>SUM(G33:G37)</f>
        <v>705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355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18.076923076923077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601</v>
      </c>
      <c r="D42" s="63">
        <f>D41+D34+D13</f>
        <v>27</v>
      </c>
      <c r="F42" s="65" t="s">
        <v>57</v>
      </c>
      <c r="G42" s="66">
        <f>(G38-G37)/(H38-H37)</f>
        <v>18.54054054054054</v>
      </c>
    </row>
    <row r="43" spans="6:7" ht="15.75">
      <c r="F43" s="65" t="s">
        <v>58</v>
      </c>
      <c r="G43" s="66">
        <f>C42/D42</f>
        <v>22.25925925925926</v>
      </c>
    </row>
  </sheetData>
  <sheetProtection/>
  <mergeCells count="15">
    <mergeCell ref="D38:D39"/>
    <mergeCell ref="D14:D17"/>
    <mergeCell ref="H18:H21"/>
    <mergeCell ref="D19:D20"/>
    <mergeCell ref="D22:D24"/>
    <mergeCell ref="H22:H25"/>
    <mergeCell ref="D26:D28"/>
    <mergeCell ref="D9:D10"/>
    <mergeCell ref="D11:D12"/>
    <mergeCell ref="D30:D32"/>
    <mergeCell ref="D35:D36"/>
    <mergeCell ref="B1:K1"/>
    <mergeCell ref="B2:K2"/>
    <mergeCell ref="D5:D6"/>
    <mergeCell ref="D7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356" t="s">
        <v>61</v>
      </c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2:12" ht="15" customHeight="1">
      <c r="B2" s="356" t="s">
        <v>59</v>
      </c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353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354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353">
        <v>3</v>
      </c>
      <c r="F7" s="5" t="s">
        <v>26</v>
      </c>
      <c r="G7" s="4">
        <v>0</v>
      </c>
      <c r="H7" s="4">
        <v>5</v>
      </c>
      <c r="I7" s="4">
        <v>3</v>
      </c>
      <c r="J7" s="4">
        <v>0</v>
      </c>
      <c r="K7" s="27">
        <f t="shared" si="0"/>
        <v>8</v>
      </c>
      <c r="L7" s="4">
        <v>1</v>
      </c>
    </row>
    <row r="8" spans="2:12" ht="15.75">
      <c r="B8" s="27" t="s">
        <v>42</v>
      </c>
      <c r="C8" s="6">
        <v>23</v>
      </c>
      <c r="D8" s="354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15</v>
      </c>
      <c r="D9" s="353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354"/>
      <c r="F10" s="5" t="s">
        <v>29</v>
      </c>
      <c r="G10" s="4">
        <v>7</v>
      </c>
      <c r="H10" s="4">
        <v>6</v>
      </c>
      <c r="I10" s="4">
        <v>6</v>
      </c>
      <c r="J10" s="4">
        <v>6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13</v>
      </c>
      <c r="D11" s="353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17</v>
      </c>
      <c r="D12" s="355"/>
      <c r="F12" s="48" t="s">
        <v>54</v>
      </c>
      <c r="G12" s="56">
        <f aca="true" t="shared" si="1" ref="G12:L12">SUM(G5:G11)</f>
        <v>20</v>
      </c>
      <c r="H12" s="57">
        <f t="shared" si="1"/>
        <v>14</v>
      </c>
      <c r="I12" s="57">
        <f t="shared" si="1"/>
        <v>35</v>
      </c>
      <c r="J12" s="57">
        <f t="shared" si="1"/>
        <v>22</v>
      </c>
      <c r="K12" s="57">
        <f t="shared" si="1"/>
        <v>91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160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355">
        <v>4</v>
      </c>
    </row>
    <row r="15" spans="2:4" ht="15.75">
      <c r="B15" s="27" t="s">
        <v>8</v>
      </c>
      <c r="C15" s="6">
        <v>24</v>
      </c>
      <c r="D15" s="355"/>
    </row>
    <row r="16" spans="2:4" ht="15.75">
      <c r="B16" s="27" t="s">
        <v>37</v>
      </c>
      <c r="C16" s="6">
        <v>21</v>
      </c>
      <c r="D16" s="355"/>
    </row>
    <row r="17" spans="2:8" ht="23.25" thickBot="1">
      <c r="B17" s="35" t="s">
        <v>38</v>
      </c>
      <c r="C17" s="32">
        <v>19</v>
      </c>
      <c r="D17" s="354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86</v>
      </c>
      <c r="D18" s="43"/>
      <c r="F18" s="45">
        <v>2</v>
      </c>
      <c r="G18" s="4">
        <v>0</v>
      </c>
      <c r="H18" s="353">
        <v>1</v>
      </c>
    </row>
    <row r="19" spans="2:8" ht="15.75">
      <c r="B19" s="36" t="s">
        <v>9</v>
      </c>
      <c r="C19" s="33">
        <v>24</v>
      </c>
      <c r="D19" s="353">
        <v>2</v>
      </c>
      <c r="F19" s="45">
        <v>3</v>
      </c>
      <c r="G19" s="4">
        <v>3</v>
      </c>
      <c r="H19" s="355"/>
    </row>
    <row r="20" spans="2:8" ht="16.5" thickBot="1">
      <c r="B20" s="35" t="s">
        <v>10</v>
      </c>
      <c r="C20" s="32">
        <v>24</v>
      </c>
      <c r="D20" s="354"/>
      <c r="F20" s="45">
        <v>4</v>
      </c>
      <c r="G20" s="4">
        <v>1</v>
      </c>
      <c r="H20" s="355"/>
    </row>
    <row r="21" spans="2:8" ht="16.5" thickBot="1">
      <c r="B21" s="41" t="s">
        <v>52</v>
      </c>
      <c r="C21" s="34">
        <f>SUM(C19:C20)</f>
        <v>48</v>
      </c>
      <c r="D21" s="43"/>
      <c r="F21" s="45">
        <v>5</v>
      </c>
      <c r="G21" s="4">
        <v>1</v>
      </c>
      <c r="H21" s="354"/>
    </row>
    <row r="22" spans="2:8" ht="15.75">
      <c r="B22" s="36" t="s">
        <v>11</v>
      </c>
      <c r="C22" s="33">
        <v>24</v>
      </c>
      <c r="D22" s="353">
        <v>3</v>
      </c>
      <c r="F22" s="45">
        <v>6</v>
      </c>
      <c r="G22" s="4">
        <v>2</v>
      </c>
      <c r="H22" s="353">
        <v>1</v>
      </c>
    </row>
    <row r="23" spans="2:8" ht="15.75">
      <c r="B23" s="27" t="s">
        <v>12</v>
      </c>
      <c r="C23" s="6">
        <v>25</v>
      </c>
      <c r="D23" s="355"/>
      <c r="F23" s="45">
        <v>7</v>
      </c>
      <c r="G23" s="4">
        <v>2</v>
      </c>
      <c r="H23" s="355"/>
    </row>
    <row r="24" spans="2:8" ht="16.5" thickBot="1">
      <c r="B24" s="35" t="s">
        <v>13</v>
      </c>
      <c r="C24" s="32">
        <v>26</v>
      </c>
      <c r="D24" s="354"/>
      <c r="F24" s="45">
        <v>8</v>
      </c>
      <c r="G24" s="4">
        <v>4</v>
      </c>
      <c r="H24" s="355"/>
    </row>
    <row r="25" spans="2:8" ht="16.5" thickBot="1">
      <c r="B25" s="41" t="s">
        <v>52</v>
      </c>
      <c r="C25" s="34">
        <f>SUM(C22:C24)</f>
        <v>75</v>
      </c>
      <c r="D25" s="43"/>
      <c r="F25" s="46">
        <v>9</v>
      </c>
      <c r="G25" s="30">
        <v>3</v>
      </c>
      <c r="H25" s="355"/>
    </row>
    <row r="26" spans="2:8" ht="16.5" thickBot="1">
      <c r="B26" s="36" t="s">
        <v>14</v>
      </c>
      <c r="C26" s="33">
        <v>26</v>
      </c>
      <c r="D26" s="353">
        <v>3</v>
      </c>
      <c r="F26" s="64" t="s">
        <v>52</v>
      </c>
      <c r="G26" s="57">
        <f>SUM(G18:G25)</f>
        <v>16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355"/>
    </row>
    <row r="28" spans="2:4" ht="16.5" thickBot="1">
      <c r="B28" s="35" t="s">
        <v>16</v>
      </c>
      <c r="C28" s="32">
        <v>25</v>
      </c>
      <c r="D28" s="354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353">
        <v>3</v>
      </c>
      <c r="I30" s="12"/>
      <c r="J30" s="12"/>
    </row>
    <row r="31" spans="2:10" ht="15.75">
      <c r="B31" s="27" t="s">
        <v>18</v>
      </c>
      <c r="C31" s="6">
        <v>24</v>
      </c>
      <c r="D31" s="355"/>
      <c r="F31" s="3"/>
      <c r="I31" s="12"/>
      <c r="J31" s="12"/>
    </row>
    <row r="32" spans="2:10" ht="24" thickBot="1">
      <c r="B32" s="35" t="s">
        <v>19</v>
      </c>
      <c r="C32" s="32">
        <v>22</v>
      </c>
      <c r="D32" s="354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160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351</v>
      </c>
      <c r="D34" s="60">
        <f>SUM(D14:D33)</f>
        <v>15</v>
      </c>
      <c r="F34" s="49" t="s">
        <v>33</v>
      </c>
      <c r="G34" s="51">
        <f>C34</f>
        <v>351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355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354"/>
      <c r="F36" s="49" t="s">
        <v>35</v>
      </c>
      <c r="G36" s="51">
        <f>K12</f>
        <v>91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16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353">
        <v>2</v>
      </c>
      <c r="F38" s="53" t="s">
        <v>44</v>
      </c>
      <c r="G38" s="53">
        <f>SUM(G33:G37)</f>
        <v>702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355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18.54054054054054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5"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  <mergeCell ref="B1:K1"/>
    <mergeCell ref="B2:K2"/>
    <mergeCell ref="D5:D6"/>
    <mergeCell ref="D7:D8"/>
    <mergeCell ref="D9:D10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356" t="s">
        <v>62</v>
      </c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2:12" ht="15" customHeight="1">
      <c r="B2" s="356" t="s">
        <v>59</v>
      </c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353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354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353">
        <v>3</v>
      </c>
      <c r="F7" s="5" t="s">
        <v>26</v>
      </c>
      <c r="G7" s="4">
        <v>0</v>
      </c>
      <c r="H7" s="4">
        <v>5</v>
      </c>
      <c r="I7" s="4">
        <v>3</v>
      </c>
      <c r="J7" s="4">
        <v>0</v>
      </c>
      <c r="K7" s="27">
        <f t="shared" si="0"/>
        <v>8</v>
      </c>
      <c r="L7" s="4">
        <v>1</v>
      </c>
    </row>
    <row r="8" spans="2:12" ht="15.75">
      <c r="B8" s="27" t="s">
        <v>42</v>
      </c>
      <c r="C8" s="6">
        <v>23</v>
      </c>
      <c r="D8" s="354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15</v>
      </c>
      <c r="D9" s="353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354"/>
      <c r="F10" s="5" t="s">
        <v>29</v>
      </c>
      <c r="G10" s="4">
        <v>7</v>
      </c>
      <c r="H10" s="4">
        <v>6</v>
      </c>
      <c r="I10" s="4">
        <v>6</v>
      </c>
      <c r="J10" s="4">
        <v>6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13</v>
      </c>
      <c r="D11" s="353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18</v>
      </c>
      <c r="D12" s="355"/>
      <c r="F12" s="48" t="s">
        <v>54</v>
      </c>
      <c r="G12" s="56">
        <f aca="true" t="shared" si="1" ref="G12:L12">SUM(G5:G11)</f>
        <v>20</v>
      </c>
      <c r="H12" s="57">
        <f t="shared" si="1"/>
        <v>14</v>
      </c>
      <c r="I12" s="57">
        <f t="shared" si="1"/>
        <v>35</v>
      </c>
      <c r="J12" s="57">
        <f t="shared" si="1"/>
        <v>22</v>
      </c>
      <c r="K12" s="57">
        <f t="shared" si="1"/>
        <v>91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161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355">
        <v>4</v>
      </c>
    </row>
    <row r="15" spans="2:4" ht="15.75">
      <c r="B15" s="27" t="s">
        <v>8</v>
      </c>
      <c r="C15" s="6">
        <v>24</v>
      </c>
      <c r="D15" s="355"/>
    </row>
    <row r="16" spans="2:4" ht="15.75">
      <c r="B16" s="27" t="s">
        <v>37</v>
      </c>
      <c r="C16" s="6">
        <v>21</v>
      </c>
      <c r="D16" s="355"/>
    </row>
    <row r="17" spans="2:8" ht="23.25" thickBot="1">
      <c r="B17" s="35" t="s">
        <v>38</v>
      </c>
      <c r="C17" s="32">
        <v>19</v>
      </c>
      <c r="D17" s="354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86</v>
      </c>
      <c r="D18" s="43"/>
      <c r="F18" s="45">
        <v>2</v>
      </c>
      <c r="G18" s="4">
        <v>0</v>
      </c>
      <c r="H18" s="353">
        <v>1</v>
      </c>
    </row>
    <row r="19" spans="2:8" ht="15.75">
      <c r="B19" s="36" t="s">
        <v>9</v>
      </c>
      <c r="C19" s="33">
        <v>24</v>
      </c>
      <c r="D19" s="353">
        <v>2</v>
      </c>
      <c r="F19" s="45">
        <v>3</v>
      </c>
      <c r="G19" s="4">
        <v>3</v>
      </c>
      <c r="H19" s="355"/>
    </row>
    <row r="20" spans="2:8" ht="16.5" thickBot="1">
      <c r="B20" s="35" t="s">
        <v>10</v>
      </c>
      <c r="C20" s="32">
        <v>24</v>
      </c>
      <c r="D20" s="354"/>
      <c r="F20" s="45">
        <v>4</v>
      </c>
      <c r="G20" s="4">
        <v>1</v>
      </c>
      <c r="H20" s="355"/>
    </row>
    <row r="21" spans="2:8" ht="16.5" thickBot="1">
      <c r="B21" s="41" t="s">
        <v>52</v>
      </c>
      <c r="C21" s="34">
        <f>SUM(C19:C20)</f>
        <v>48</v>
      </c>
      <c r="D21" s="43"/>
      <c r="F21" s="45">
        <v>5</v>
      </c>
      <c r="G21" s="4">
        <v>1</v>
      </c>
      <c r="H21" s="354"/>
    </row>
    <row r="22" spans="2:8" ht="15.75">
      <c r="B22" s="36" t="s">
        <v>11</v>
      </c>
      <c r="C22" s="33">
        <v>24</v>
      </c>
      <c r="D22" s="353">
        <v>3</v>
      </c>
      <c r="F22" s="45">
        <v>6</v>
      </c>
      <c r="G22" s="4">
        <v>2</v>
      </c>
      <c r="H22" s="353">
        <v>1</v>
      </c>
    </row>
    <row r="23" spans="2:8" ht="15.75">
      <c r="B23" s="27" t="s">
        <v>12</v>
      </c>
      <c r="C23" s="6">
        <v>25</v>
      </c>
      <c r="D23" s="355"/>
      <c r="F23" s="45">
        <v>7</v>
      </c>
      <c r="G23" s="4">
        <v>3</v>
      </c>
      <c r="H23" s="355"/>
    </row>
    <row r="24" spans="2:8" ht="16.5" thickBot="1">
      <c r="B24" s="35" t="s">
        <v>13</v>
      </c>
      <c r="C24" s="32">
        <v>26</v>
      </c>
      <c r="D24" s="354"/>
      <c r="F24" s="45">
        <v>8</v>
      </c>
      <c r="G24" s="4">
        <v>4</v>
      </c>
      <c r="H24" s="355"/>
    </row>
    <row r="25" spans="2:8" ht="16.5" thickBot="1">
      <c r="B25" s="41" t="s">
        <v>52</v>
      </c>
      <c r="C25" s="34">
        <f>SUM(C22:C24)</f>
        <v>75</v>
      </c>
      <c r="D25" s="43"/>
      <c r="F25" s="46">
        <v>9</v>
      </c>
      <c r="G25" s="30">
        <v>3</v>
      </c>
      <c r="H25" s="355"/>
    </row>
    <row r="26" spans="2:8" ht="16.5" thickBot="1">
      <c r="B26" s="36" t="s">
        <v>14</v>
      </c>
      <c r="C26" s="33">
        <v>26</v>
      </c>
      <c r="D26" s="353">
        <v>3</v>
      </c>
      <c r="F26" s="64" t="s">
        <v>52</v>
      </c>
      <c r="G26" s="57">
        <f>SUM(G18:G25)</f>
        <v>17</v>
      </c>
      <c r="H26" s="58">
        <f>SUM(H18:H25)</f>
        <v>2</v>
      </c>
    </row>
    <row r="27" spans="2:4" ht="15.75">
      <c r="B27" s="27" t="s">
        <v>15</v>
      </c>
      <c r="C27" s="6">
        <v>24</v>
      </c>
      <c r="D27" s="355"/>
    </row>
    <row r="28" spans="2:4" ht="16.5" thickBot="1">
      <c r="B28" s="35" t="s">
        <v>16</v>
      </c>
      <c r="C28" s="32">
        <v>26</v>
      </c>
      <c r="D28" s="354"/>
    </row>
    <row r="29" spans="2:7" ht="16.5" thickBot="1">
      <c r="B29" s="41" t="s">
        <v>52</v>
      </c>
      <c r="C29" s="34">
        <f>SUM(C26:C28)</f>
        <v>76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353">
        <v>3</v>
      </c>
      <c r="I30" s="12"/>
      <c r="J30" s="12"/>
    </row>
    <row r="31" spans="2:10" ht="15.75">
      <c r="B31" s="27" t="s">
        <v>18</v>
      </c>
      <c r="C31" s="6">
        <v>24</v>
      </c>
      <c r="D31" s="355"/>
      <c r="F31" s="3"/>
      <c r="I31" s="12"/>
      <c r="J31" s="12"/>
    </row>
    <row r="32" spans="2:10" ht="24" thickBot="1">
      <c r="B32" s="35" t="s">
        <v>19</v>
      </c>
      <c r="C32" s="32">
        <v>22</v>
      </c>
      <c r="D32" s="354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161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353</v>
      </c>
      <c r="D34" s="60">
        <f>SUM(D14:D33)</f>
        <v>15</v>
      </c>
      <c r="F34" s="49" t="s">
        <v>33</v>
      </c>
      <c r="G34" s="51">
        <f>C34</f>
        <v>353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355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354"/>
      <c r="F36" s="49" t="s">
        <v>35</v>
      </c>
      <c r="G36" s="51">
        <f>K12</f>
        <v>91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17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353">
        <v>2</v>
      </c>
      <c r="F38" s="53" t="s">
        <v>44</v>
      </c>
      <c r="G38" s="53">
        <f>SUM(G33:G37)</f>
        <v>706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355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18.102564102564102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598</v>
      </c>
      <c r="D42" s="63">
        <f>D41+D34+D13</f>
        <v>27</v>
      </c>
      <c r="F42" s="65" t="s">
        <v>57</v>
      </c>
      <c r="G42" s="66">
        <f>(G38-G37)/(H38-H37)</f>
        <v>18.62162162162162</v>
      </c>
    </row>
    <row r="43" spans="6:7" ht="15.75">
      <c r="F43" s="65" t="s">
        <v>58</v>
      </c>
      <c r="G43" s="66">
        <f>C42/D42</f>
        <v>22.14814814814815</v>
      </c>
    </row>
  </sheetData>
  <sheetProtection/>
  <mergeCells count="15"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  <mergeCell ref="B1:K1"/>
    <mergeCell ref="B2:K2"/>
    <mergeCell ref="D5:D6"/>
    <mergeCell ref="D7:D8"/>
    <mergeCell ref="D9:D10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356" t="s">
        <v>63</v>
      </c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2:12" ht="15" customHeight="1">
      <c r="B2" s="356" t="s">
        <v>59</v>
      </c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353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354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353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354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14</v>
      </c>
      <c r="D9" s="353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354"/>
      <c r="F10" s="5" t="s">
        <v>29</v>
      </c>
      <c r="G10" s="4">
        <v>8</v>
      </c>
      <c r="H10" s="4">
        <v>6</v>
      </c>
      <c r="I10" s="4">
        <v>6</v>
      </c>
      <c r="J10" s="4">
        <v>6</v>
      </c>
      <c r="K10" s="27">
        <f t="shared" si="0"/>
        <v>26</v>
      </c>
      <c r="L10" s="4">
        <v>2</v>
      </c>
    </row>
    <row r="11" spans="2:12" ht="16.5" thickBot="1">
      <c r="B11" s="27" t="s">
        <v>5</v>
      </c>
      <c r="C11" s="6">
        <v>12</v>
      </c>
      <c r="D11" s="353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18</v>
      </c>
      <c r="D12" s="355"/>
      <c r="F12" s="48" t="s">
        <v>54</v>
      </c>
      <c r="G12" s="56">
        <f aca="true" t="shared" si="1" ref="G12:L12">SUM(G5:G11)</f>
        <v>21</v>
      </c>
      <c r="H12" s="57">
        <f t="shared" si="1"/>
        <v>13</v>
      </c>
      <c r="I12" s="57">
        <f t="shared" si="1"/>
        <v>35</v>
      </c>
      <c r="J12" s="57">
        <f t="shared" si="1"/>
        <v>22</v>
      </c>
      <c r="K12" s="57">
        <f t="shared" si="1"/>
        <v>91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159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355">
        <v>4</v>
      </c>
    </row>
    <row r="15" spans="2:4" ht="15.75">
      <c r="B15" s="27" t="s">
        <v>8</v>
      </c>
      <c r="C15" s="6">
        <v>24</v>
      </c>
      <c r="D15" s="355"/>
    </row>
    <row r="16" spans="2:4" ht="15.75">
      <c r="B16" s="27" t="s">
        <v>37</v>
      </c>
      <c r="C16" s="6">
        <v>20</v>
      </c>
      <c r="D16" s="355"/>
    </row>
    <row r="17" spans="2:8" ht="23.25" thickBot="1">
      <c r="B17" s="35" t="s">
        <v>38</v>
      </c>
      <c r="C17" s="32">
        <v>19</v>
      </c>
      <c r="D17" s="354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85</v>
      </c>
      <c r="D18" s="43"/>
      <c r="F18" s="45">
        <v>2</v>
      </c>
      <c r="G18" s="4">
        <v>2</v>
      </c>
      <c r="H18" s="353">
        <v>1</v>
      </c>
    </row>
    <row r="19" spans="2:8" ht="15.75">
      <c r="B19" s="36" t="s">
        <v>9</v>
      </c>
      <c r="C19" s="33">
        <v>25</v>
      </c>
      <c r="D19" s="353">
        <v>2</v>
      </c>
      <c r="F19" s="45">
        <v>3</v>
      </c>
      <c r="G19" s="4">
        <v>3</v>
      </c>
      <c r="H19" s="355"/>
    </row>
    <row r="20" spans="2:8" ht="16.5" thickBot="1">
      <c r="B20" s="35" t="s">
        <v>10</v>
      </c>
      <c r="C20" s="32">
        <v>24</v>
      </c>
      <c r="D20" s="354"/>
      <c r="F20" s="45">
        <v>4</v>
      </c>
      <c r="G20" s="4">
        <v>1</v>
      </c>
      <c r="H20" s="355"/>
    </row>
    <row r="21" spans="2:8" ht="16.5" thickBot="1">
      <c r="B21" s="41" t="s">
        <v>52</v>
      </c>
      <c r="C21" s="34">
        <f>SUM(C19:C20)</f>
        <v>49</v>
      </c>
      <c r="D21" s="43"/>
      <c r="F21" s="45">
        <v>5</v>
      </c>
      <c r="G21" s="4">
        <v>1</v>
      </c>
      <c r="H21" s="354"/>
    </row>
    <row r="22" spans="2:8" ht="15.75">
      <c r="B22" s="36" t="s">
        <v>11</v>
      </c>
      <c r="C22" s="33">
        <v>24</v>
      </c>
      <c r="D22" s="353">
        <v>3</v>
      </c>
      <c r="F22" s="45">
        <v>6</v>
      </c>
      <c r="G22" s="4">
        <v>2</v>
      </c>
      <c r="H22" s="353">
        <v>1</v>
      </c>
    </row>
    <row r="23" spans="2:8" ht="15.75">
      <c r="B23" s="27" t="s">
        <v>12</v>
      </c>
      <c r="C23" s="6">
        <v>25</v>
      </c>
      <c r="D23" s="355"/>
      <c r="F23" s="45">
        <v>7</v>
      </c>
      <c r="G23" s="4">
        <v>3</v>
      </c>
      <c r="H23" s="355"/>
    </row>
    <row r="24" spans="2:8" ht="16.5" thickBot="1">
      <c r="B24" s="35" t="s">
        <v>13</v>
      </c>
      <c r="C24" s="32">
        <v>26</v>
      </c>
      <c r="D24" s="354"/>
      <c r="F24" s="45">
        <v>8</v>
      </c>
      <c r="G24" s="4">
        <v>4</v>
      </c>
      <c r="H24" s="355"/>
    </row>
    <row r="25" spans="2:8" ht="16.5" thickBot="1">
      <c r="B25" s="41" t="s">
        <v>52</v>
      </c>
      <c r="C25" s="34">
        <f>SUM(C22:C24)</f>
        <v>75</v>
      </c>
      <c r="D25" s="43"/>
      <c r="F25" s="46">
        <v>9</v>
      </c>
      <c r="G25" s="30">
        <v>3</v>
      </c>
      <c r="H25" s="355"/>
    </row>
    <row r="26" spans="2:8" ht="16.5" thickBot="1">
      <c r="B26" s="36" t="s">
        <v>14</v>
      </c>
      <c r="C26" s="33">
        <v>26</v>
      </c>
      <c r="D26" s="353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355"/>
    </row>
    <row r="28" spans="2:4" ht="16.5" thickBot="1">
      <c r="B28" s="35" t="s">
        <v>16</v>
      </c>
      <c r="C28" s="32">
        <v>26</v>
      </c>
      <c r="D28" s="354"/>
    </row>
    <row r="29" spans="2:7" ht="16.5" thickBot="1">
      <c r="B29" s="41" t="s">
        <v>52</v>
      </c>
      <c r="C29" s="34">
        <f>SUM(C26:C28)</f>
        <v>75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353">
        <v>3</v>
      </c>
      <c r="I30" s="12"/>
      <c r="J30" s="12"/>
    </row>
    <row r="31" spans="2:10" ht="15.75">
      <c r="B31" s="27" t="s">
        <v>18</v>
      </c>
      <c r="C31" s="6">
        <v>24</v>
      </c>
      <c r="D31" s="355"/>
      <c r="F31" s="3"/>
      <c r="I31" s="12"/>
      <c r="J31" s="12"/>
    </row>
    <row r="32" spans="2:10" ht="24" thickBot="1">
      <c r="B32" s="35" t="s">
        <v>19</v>
      </c>
      <c r="C32" s="32">
        <v>22</v>
      </c>
      <c r="D32" s="354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159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352</v>
      </c>
      <c r="D34" s="60">
        <f>SUM(D14:D33)</f>
        <v>15</v>
      </c>
      <c r="F34" s="49" t="s">
        <v>33</v>
      </c>
      <c r="G34" s="51">
        <f>C34</f>
        <v>352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355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354"/>
      <c r="F36" s="49" t="s">
        <v>35</v>
      </c>
      <c r="G36" s="51">
        <f>K12</f>
        <v>91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353">
        <v>2</v>
      </c>
      <c r="F38" s="53" t="s">
        <v>44</v>
      </c>
      <c r="G38" s="53">
        <f>SUM(G33:G37)</f>
        <v>705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355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18.076923076923077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18.54054054054054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5">
    <mergeCell ref="B1:K1"/>
    <mergeCell ref="B2:K2"/>
    <mergeCell ref="D5:D6"/>
    <mergeCell ref="D7:D8"/>
    <mergeCell ref="D9:D10"/>
    <mergeCell ref="D11:D12"/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356" t="s">
        <v>64</v>
      </c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2:12" ht="15" customHeight="1">
      <c r="B2" s="356" t="s">
        <v>59</v>
      </c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353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354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353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354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14</v>
      </c>
      <c r="D9" s="353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354"/>
      <c r="F10" s="5" t="s">
        <v>29</v>
      </c>
      <c r="G10" s="4">
        <v>8</v>
      </c>
      <c r="H10" s="4">
        <v>6</v>
      </c>
      <c r="I10" s="4">
        <v>6</v>
      </c>
      <c r="J10" s="4">
        <v>5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12</v>
      </c>
      <c r="D11" s="353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18</v>
      </c>
      <c r="D12" s="355"/>
      <c r="F12" s="48" t="s">
        <v>54</v>
      </c>
      <c r="G12" s="56">
        <f aca="true" t="shared" si="1" ref="G12:L12">SUM(G5:G11)</f>
        <v>21</v>
      </c>
      <c r="H12" s="57">
        <f t="shared" si="1"/>
        <v>13</v>
      </c>
      <c r="I12" s="57">
        <f t="shared" si="1"/>
        <v>35</v>
      </c>
      <c r="J12" s="57">
        <f t="shared" si="1"/>
        <v>21</v>
      </c>
      <c r="K12" s="57">
        <f t="shared" si="1"/>
        <v>90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159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355">
        <v>4</v>
      </c>
    </row>
    <row r="15" spans="2:4" ht="15.75">
      <c r="B15" s="27" t="s">
        <v>8</v>
      </c>
      <c r="C15" s="6">
        <v>24</v>
      </c>
      <c r="D15" s="355"/>
    </row>
    <row r="16" spans="2:4" ht="15.75">
      <c r="B16" s="27" t="s">
        <v>37</v>
      </c>
      <c r="C16" s="6">
        <v>20</v>
      </c>
      <c r="D16" s="355"/>
    </row>
    <row r="17" spans="2:8" ht="23.25" thickBot="1">
      <c r="B17" s="35" t="s">
        <v>38</v>
      </c>
      <c r="C17" s="32">
        <v>19</v>
      </c>
      <c r="D17" s="354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85</v>
      </c>
      <c r="D18" s="43"/>
      <c r="F18" s="45">
        <v>2</v>
      </c>
      <c r="G18" s="4">
        <v>2</v>
      </c>
      <c r="H18" s="353">
        <v>1</v>
      </c>
    </row>
    <row r="19" spans="2:8" ht="15.75">
      <c r="B19" s="36" t="s">
        <v>9</v>
      </c>
      <c r="C19" s="33">
        <v>25</v>
      </c>
      <c r="D19" s="353">
        <v>2</v>
      </c>
      <c r="F19" s="45">
        <v>3</v>
      </c>
      <c r="G19" s="4">
        <v>3</v>
      </c>
      <c r="H19" s="355"/>
    </row>
    <row r="20" spans="2:8" ht="16.5" thickBot="1">
      <c r="B20" s="35" t="s">
        <v>10</v>
      </c>
      <c r="C20" s="32">
        <v>24</v>
      </c>
      <c r="D20" s="354"/>
      <c r="F20" s="45">
        <v>4</v>
      </c>
      <c r="G20" s="4">
        <v>1</v>
      </c>
      <c r="H20" s="355"/>
    </row>
    <row r="21" spans="2:8" ht="16.5" thickBot="1">
      <c r="B21" s="41" t="s">
        <v>52</v>
      </c>
      <c r="C21" s="34">
        <f>SUM(C19:C20)</f>
        <v>49</v>
      </c>
      <c r="D21" s="43"/>
      <c r="F21" s="45">
        <v>5</v>
      </c>
      <c r="G21" s="4">
        <v>1</v>
      </c>
      <c r="H21" s="354"/>
    </row>
    <row r="22" spans="2:8" ht="15.75">
      <c r="B22" s="36" t="s">
        <v>11</v>
      </c>
      <c r="C22" s="33">
        <v>25</v>
      </c>
      <c r="D22" s="353">
        <v>3</v>
      </c>
      <c r="F22" s="45">
        <v>6</v>
      </c>
      <c r="G22" s="4">
        <v>2</v>
      </c>
      <c r="H22" s="353">
        <v>1</v>
      </c>
    </row>
    <row r="23" spans="2:8" ht="15.75">
      <c r="B23" s="27" t="s">
        <v>12</v>
      </c>
      <c r="C23" s="6">
        <v>25</v>
      </c>
      <c r="D23" s="355"/>
      <c r="F23" s="45">
        <v>7</v>
      </c>
      <c r="G23" s="4">
        <v>3</v>
      </c>
      <c r="H23" s="355"/>
    </row>
    <row r="24" spans="2:8" ht="16.5" thickBot="1">
      <c r="B24" s="35" t="s">
        <v>13</v>
      </c>
      <c r="C24" s="32">
        <v>26</v>
      </c>
      <c r="D24" s="354"/>
      <c r="F24" s="45">
        <v>8</v>
      </c>
      <c r="G24" s="4">
        <v>4</v>
      </c>
      <c r="H24" s="355"/>
    </row>
    <row r="25" spans="2:8" ht="16.5" thickBot="1">
      <c r="B25" s="41" t="s">
        <v>52</v>
      </c>
      <c r="C25" s="34">
        <f>SUM(C22:C24)</f>
        <v>76</v>
      </c>
      <c r="D25" s="43"/>
      <c r="F25" s="46">
        <v>9</v>
      </c>
      <c r="G25" s="30">
        <v>3</v>
      </c>
      <c r="H25" s="355"/>
    </row>
    <row r="26" spans="2:8" ht="16.5" thickBot="1">
      <c r="B26" s="36" t="s">
        <v>14</v>
      </c>
      <c r="C26" s="33">
        <v>25</v>
      </c>
      <c r="D26" s="353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355"/>
    </row>
    <row r="28" spans="2:4" ht="16.5" thickBot="1">
      <c r="B28" s="35" t="s">
        <v>16</v>
      </c>
      <c r="C28" s="32">
        <v>26</v>
      </c>
      <c r="D28" s="354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353">
        <v>3</v>
      </c>
      <c r="I30" s="12"/>
      <c r="J30" s="12"/>
    </row>
    <row r="31" spans="2:10" ht="15.75">
      <c r="B31" s="27" t="s">
        <v>18</v>
      </c>
      <c r="C31" s="6">
        <v>24</v>
      </c>
      <c r="D31" s="355"/>
      <c r="F31" s="3"/>
      <c r="I31" s="12"/>
      <c r="J31" s="12"/>
    </row>
    <row r="32" spans="2:10" ht="24" thickBot="1">
      <c r="B32" s="35" t="s">
        <v>19</v>
      </c>
      <c r="C32" s="32">
        <v>22</v>
      </c>
      <c r="D32" s="354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159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352</v>
      </c>
      <c r="D34" s="60">
        <f>SUM(D14:D33)</f>
        <v>15</v>
      </c>
      <c r="F34" s="49" t="s">
        <v>33</v>
      </c>
      <c r="G34" s="51">
        <f>C34</f>
        <v>352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355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354"/>
      <c r="F36" s="49" t="s">
        <v>35</v>
      </c>
      <c r="G36" s="51">
        <f>K12</f>
        <v>90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353">
        <v>2</v>
      </c>
      <c r="F38" s="53" t="s">
        <v>44</v>
      </c>
      <c r="G38" s="53">
        <f>SUM(G33:G37)</f>
        <v>704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355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18.05128205128205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18.513513513513512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5"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  <mergeCell ref="B1:K1"/>
    <mergeCell ref="B2:K2"/>
    <mergeCell ref="D5:D6"/>
    <mergeCell ref="D7:D8"/>
    <mergeCell ref="D9:D10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356" t="s">
        <v>64</v>
      </c>
      <c r="C1" s="356"/>
      <c r="D1" s="356"/>
      <c r="E1" s="356"/>
      <c r="F1" s="356"/>
      <c r="G1" s="356"/>
      <c r="H1" s="356"/>
      <c r="I1" s="356"/>
      <c r="J1" s="356"/>
      <c r="K1" s="356"/>
      <c r="L1" s="26"/>
    </row>
    <row r="2" spans="2:12" ht="15" customHeight="1">
      <c r="B2" s="356" t="s">
        <v>59</v>
      </c>
      <c r="C2" s="356"/>
      <c r="D2" s="356"/>
      <c r="E2" s="356"/>
      <c r="F2" s="356"/>
      <c r="G2" s="356"/>
      <c r="H2" s="356"/>
      <c r="I2" s="356"/>
      <c r="J2" s="356"/>
      <c r="K2" s="356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353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354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353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354"/>
      <c r="F8" s="5" t="s">
        <v>27</v>
      </c>
      <c r="G8" s="4">
        <v>0</v>
      </c>
      <c r="H8" s="4">
        <v>0</v>
      </c>
      <c r="I8" s="4">
        <v>4</v>
      </c>
      <c r="J8" s="4">
        <v>3</v>
      </c>
      <c r="K8" s="27">
        <f t="shared" si="0"/>
        <v>7</v>
      </c>
      <c r="L8" s="4">
        <v>1</v>
      </c>
    </row>
    <row r="9" spans="2:12" ht="15.75">
      <c r="B9" s="27" t="s">
        <v>43</v>
      </c>
      <c r="C9" s="6">
        <v>14</v>
      </c>
      <c r="D9" s="353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354"/>
      <c r="F10" s="5" t="s">
        <v>29</v>
      </c>
      <c r="G10" s="4">
        <v>8</v>
      </c>
      <c r="H10" s="4">
        <v>6</v>
      </c>
      <c r="I10" s="4">
        <v>6</v>
      </c>
      <c r="J10" s="4">
        <v>5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12</v>
      </c>
      <c r="D11" s="353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18</v>
      </c>
      <c r="D12" s="355"/>
      <c r="F12" s="48" t="s">
        <v>54</v>
      </c>
      <c r="G12" s="56">
        <f aca="true" t="shared" si="1" ref="G12:L12">SUM(G5:G11)</f>
        <v>21</v>
      </c>
      <c r="H12" s="57">
        <f t="shared" si="1"/>
        <v>13</v>
      </c>
      <c r="I12" s="57">
        <f t="shared" si="1"/>
        <v>35</v>
      </c>
      <c r="J12" s="57">
        <f t="shared" si="1"/>
        <v>20</v>
      </c>
      <c r="K12" s="57">
        <f t="shared" si="1"/>
        <v>89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159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355">
        <v>4</v>
      </c>
    </row>
    <row r="15" spans="2:4" ht="15.75">
      <c r="B15" s="27" t="s">
        <v>8</v>
      </c>
      <c r="C15" s="6">
        <v>24</v>
      </c>
      <c r="D15" s="355"/>
    </row>
    <row r="16" spans="2:4" ht="15.75">
      <c r="B16" s="27" t="s">
        <v>37</v>
      </c>
      <c r="C16" s="6">
        <v>20</v>
      </c>
      <c r="D16" s="355"/>
    </row>
    <row r="17" spans="2:8" ht="23.25" thickBot="1">
      <c r="B17" s="35" t="s">
        <v>38</v>
      </c>
      <c r="C17" s="32">
        <v>19</v>
      </c>
      <c r="D17" s="354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85</v>
      </c>
      <c r="D18" s="43"/>
      <c r="F18" s="45">
        <v>2</v>
      </c>
      <c r="G18" s="4">
        <v>2</v>
      </c>
      <c r="H18" s="353">
        <v>1</v>
      </c>
    </row>
    <row r="19" spans="2:8" ht="15.75">
      <c r="B19" s="36" t="s">
        <v>9</v>
      </c>
      <c r="C19" s="33">
        <v>25</v>
      </c>
      <c r="D19" s="353">
        <v>2</v>
      </c>
      <c r="F19" s="45">
        <v>3</v>
      </c>
      <c r="G19" s="4">
        <v>3</v>
      </c>
      <c r="H19" s="355"/>
    </row>
    <row r="20" spans="2:8" ht="16.5" thickBot="1">
      <c r="B20" s="35" t="s">
        <v>10</v>
      </c>
      <c r="C20" s="32">
        <v>24</v>
      </c>
      <c r="D20" s="354"/>
      <c r="F20" s="45">
        <v>4</v>
      </c>
      <c r="G20" s="4">
        <v>1</v>
      </c>
      <c r="H20" s="355"/>
    </row>
    <row r="21" spans="2:8" ht="16.5" thickBot="1">
      <c r="B21" s="41" t="s">
        <v>52</v>
      </c>
      <c r="C21" s="34">
        <f>SUM(C19:C20)</f>
        <v>49</v>
      </c>
      <c r="D21" s="43"/>
      <c r="F21" s="45">
        <v>5</v>
      </c>
      <c r="G21" s="4">
        <v>1</v>
      </c>
      <c r="H21" s="354"/>
    </row>
    <row r="22" spans="2:8" ht="15.75">
      <c r="B22" s="36" t="s">
        <v>11</v>
      </c>
      <c r="C22" s="33">
        <v>25</v>
      </c>
      <c r="D22" s="353">
        <v>3</v>
      </c>
      <c r="F22" s="45">
        <v>6</v>
      </c>
      <c r="G22" s="4">
        <v>2</v>
      </c>
      <c r="H22" s="353">
        <v>1</v>
      </c>
    </row>
    <row r="23" spans="2:8" ht="15.75">
      <c r="B23" s="27" t="s">
        <v>12</v>
      </c>
      <c r="C23" s="6">
        <v>25</v>
      </c>
      <c r="D23" s="355"/>
      <c r="F23" s="45">
        <v>7</v>
      </c>
      <c r="G23" s="4">
        <v>3</v>
      </c>
      <c r="H23" s="355"/>
    </row>
    <row r="24" spans="2:8" ht="16.5" thickBot="1">
      <c r="B24" s="35" t="s">
        <v>13</v>
      </c>
      <c r="C24" s="32">
        <v>26</v>
      </c>
      <c r="D24" s="354"/>
      <c r="F24" s="45">
        <v>8</v>
      </c>
      <c r="G24" s="4">
        <v>4</v>
      </c>
      <c r="H24" s="355"/>
    </row>
    <row r="25" spans="2:8" ht="16.5" thickBot="1">
      <c r="B25" s="41" t="s">
        <v>52</v>
      </c>
      <c r="C25" s="34">
        <f>SUM(C22:C24)</f>
        <v>76</v>
      </c>
      <c r="D25" s="43"/>
      <c r="F25" s="46">
        <v>9</v>
      </c>
      <c r="G25" s="30">
        <v>3</v>
      </c>
      <c r="H25" s="355"/>
    </row>
    <row r="26" spans="2:8" ht="16.5" thickBot="1">
      <c r="B26" s="36" t="s">
        <v>14</v>
      </c>
      <c r="C26" s="33">
        <v>25</v>
      </c>
      <c r="D26" s="353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355"/>
    </row>
    <row r="28" spans="2:4" ht="16.5" thickBot="1">
      <c r="B28" s="35" t="s">
        <v>16</v>
      </c>
      <c r="C28" s="32">
        <v>26</v>
      </c>
      <c r="D28" s="354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23</v>
      </c>
      <c r="D30" s="353">
        <v>3</v>
      </c>
      <c r="I30" s="12"/>
      <c r="J30" s="12"/>
    </row>
    <row r="31" spans="2:10" ht="15.75">
      <c r="B31" s="27" t="s">
        <v>18</v>
      </c>
      <c r="C31" s="6">
        <v>24</v>
      </c>
      <c r="D31" s="355"/>
      <c r="F31" s="3"/>
      <c r="I31" s="12"/>
      <c r="J31" s="12"/>
    </row>
    <row r="32" spans="2:10" ht="24" thickBot="1">
      <c r="B32" s="35" t="s">
        <v>19</v>
      </c>
      <c r="C32" s="32">
        <v>22</v>
      </c>
      <c r="D32" s="354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69</v>
      </c>
      <c r="D33" s="44"/>
      <c r="F33" s="49" t="s">
        <v>32</v>
      </c>
      <c r="G33" s="50">
        <f>C13</f>
        <v>159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353</v>
      </c>
      <c r="D34" s="60">
        <f>SUM(D14:D33)</f>
        <v>15</v>
      </c>
      <c r="F34" s="49" t="s">
        <v>33</v>
      </c>
      <c r="G34" s="51">
        <f>C34</f>
        <v>353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355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354"/>
      <c r="F36" s="49" t="s">
        <v>35</v>
      </c>
      <c r="G36" s="51">
        <f>K12</f>
        <v>89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353">
        <v>2</v>
      </c>
      <c r="F38" s="53" t="s">
        <v>44</v>
      </c>
      <c r="G38" s="53">
        <f>SUM(G33:G37)</f>
        <v>704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355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18.05128205128205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596</v>
      </c>
      <c r="D42" s="63">
        <f>D41+D34+D13</f>
        <v>27</v>
      </c>
      <c r="F42" s="65" t="s">
        <v>57</v>
      </c>
      <c r="G42" s="66">
        <f>(G38-G37)/(H38-H37)</f>
        <v>18.513513513513512</v>
      </c>
    </row>
    <row r="43" spans="6:7" ht="15.75">
      <c r="F43" s="65" t="s">
        <v>58</v>
      </c>
      <c r="G43" s="66">
        <f>C42/D42</f>
        <v>22.074074074074073</v>
      </c>
    </row>
  </sheetData>
  <sheetProtection/>
  <mergeCells count="15">
    <mergeCell ref="B1:K1"/>
    <mergeCell ref="B2:K2"/>
    <mergeCell ref="D5:D6"/>
    <mergeCell ref="D7:D8"/>
    <mergeCell ref="D9:D10"/>
    <mergeCell ref="D11:D12"/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3">
      <selection activeCell="C28" sqref="C28"/>
    </sheetView>
  </sheetViews>
  <sheetFormatPr defaultColWidth="9.140625" defaultRowHeight="12.75"/>
  <cols>
    <col min="1" max="1" width="1.8515625" style="1" customWidth="1"/>
    <col min="2" max="2" width="11.8515625" style="1" customWidth="1"/>
    <col min="3" max="3" width="8.57421875" style="2" customWidth="1"/>
    <col min="4" max="4" width="8.57421875" style="2" hidden="1" customWidth="1"/>
    <col min="5" max="5" width="8.00390625" style="1" customWidth="1"/>
    <col min="6" max="6" width="3.140625" style="1" customWidth="1"/>
    <col min="7" max="7" width="17.8515625" style="1" customWidth="1"/>
    <col min="8" max="8" width="7.421875" style="1" customWidth="1"/>
    <col min="9" max="12" width="7.28125" style="1" customWidth="1"/>
    <col min="13" max="13" width="8.28125" style="1" customWidth="1"/>
    <col min="14" max="14" width="5.8515625" style="1" customWidth="1"/>
    <col min="15" max="17" width="9.140625" style="1" customWidth="1"/>
    <col min="18" max="18" width="40.421875" style="1" customWidth="1"/>
    <col min="19" max="16384" width="9.140625" style="1" customWidth="1"/>
  </cols>
  <sheetData>
    <row r="1" spans="2:13" ht="15" customHeight="1">
      <c r="B1" s="356" t="s">
        <v>105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26"/>
    </row>
    <row r="2" spans="2:13" ht="15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26"/>
    </row>
    <row r="3" ht="5.25" customHeight="1"/>
    <row r="4" spans="2:15" s="108" customFormat="1" ht="38.25" customHeight="1">
      <c r="B4" s="40" t="s">
        <v>0</v>
      </c>
      <c r="C4" s="40" t="s">
        <v>1</v>
      </c>
      <c r="D4" s="40"/>
      <c r="E4" s="40" t="s">
        <v>51</v>
      </c>
      <c r="F4" s="107"/>
      <c r="G4" s="40" t="s">
        <v>22</v>
      </c>
      <c r="H4" s="40">
        <v>1</v>
      </c>
      <c r="I4" s="40">
        <v>2</v>
      </c>
      <c r="J4" s="40">
        <v>3</v>
      </c>
      <c r="K4" s="40">
        <v>4</v>
      </c>
      <c r="L4" s="40" t="s">
        <v>55</v>
      </c>
      <c r="M4" s="40" t="s">
        <v>51</v>
      </c>
      <c r="O4" s="108" t="s">
        <v>70</v>
      </c>
    </row>
    <row r="5" spans="2:13" ht="15.75">
      <c r="B5" s="27" t="s">
        <v>99</v>
      </c>
      <c r="C5" s="4">
        <v>23</v>
      </c>
      <c r="D5" s="361">
        <f>C8+C9</f>
        <v>48</v>
      </c>
      <c r="E5" s="363">
        <v>2</v>
      </c>
      <c r="G5" s="79" t="s">
        <v>24</v>
      </c>
      <c r="H5" s="6">
        <v>5</v>
      </c>
      <c r="I5" s="4">
        <v>3</v>
      </c>
      <c r="J5" s="4">
        <v>0</v>
      </c>
      <c r="K5" s="4">
        <v>0</v>
      </c>
      <c r="L5" s="27">
        <f>SUM(H5:K5)</f>
        <v>8</v>
      </c>
      <c r="M5" s="4">
        <v>1</v>
      </c>
    </row>
    <row r="6" spans="2:13" ht="16.5" thickBot="1">
      <c r="B6" s="35" t="s">
        <v>4</v>
      </c>
      <c r="C6" s="30">
        <v>22</v>
      </c>
      <c r="D6" s="365"/>
      <c r="E6" s="353"/>
      <c r="G6" s="79" t="s">
        <v>23</v>
      </c>
      <c r="H6" s="6">
        <v>6</v>
      </c>
      <c r="I6" s="68">
        <v>0</v>
      </c>
      <c r="J6" s="4">
        <v>0</v>
      </c>
      <c r="K6" s="4">
        <v>0</v>
      </c>
      <c r="L6" s="27">
        <f aca="true" t="shared" si="0" ref="L6:L11">SUM(H6:K6)</f>
        <v>6</v>
      </c>
      <c r="M6" s="4">
        <v>1</v>
      </c>
    </row>
    <row r="7" spans="2:18" ht="16.5" thickBot="1">
      <c r="B7" s="41" t="s">
        <v>52</v>
      </c>
      <c r="C7" s="99">
        <f>SUM(C5:C6)</f>
        <v>45</v>
      </c>
      <c r="D7" s="93"/>
      <c r="E7" s="94"/>
      <c r="G7" s="79" t="s">
        <v>26</v>
      </c>
      <c r="H7" s="6">
        <v>3</v>
      </c>
      <c r="I7" s="4">
        <v>5</v>
      </c>
      <c r="J7" s="4">
        <v>0</v>
      </c>
      <c r="K7" s="4">
        <v>0</v>
      </c>
      <c r="L7" s="27">
        <f t="shared" si="0"/>
        <v>8</v>
      </c>
      <c r="M7" s="4">
        <v>1</v>
      </c>
      <c r="R7" s="1" t="s">
        <v>81</v>
      </c>
    </row>
    <row r="8" spans="2:18" ht="15.75">
      <c r="B8" s="36" t="s">
        <v>78</v>
      </c>
      <c r="C8" s="4">
        <v>24</v>
      </c>
      <c r="D8" s="351" t="e">
        <f>#REF!+#REF!</f>
        <v>#REF!</v>
      </c>
      <c r="E8" s="366">
        <v>2</v>
      </c>
      <c r="G8" s="79" t="s">
        <v>27</v>
      </c>
      <c r="H8" s="6">
        <v>5</v>
      </c>
      <c r="I8" s="4">
        <v>6</v>
      </c>
      <c r="J8" s="4">
        <v>0</v>
      </c>
      <c r="K8" s="4">
        <v>0</v>
      </c>
      <c r="L8" s="27">
        <f t="shared" si="0"/>
        <v>11</v>
      </c>
      <c r="M8" s="4">
        <v>1</v>
      </c>
      <c r="R8" s="1" t="s">
        <v>90</v>
      </c>
    </row>
    <row r="9" spans="2:13" ht="16.5" thickBot="1">
      <c r="B9" s="27" t="s">
        <v>100</v>
      </c>
      <c r="C9" s="2">
        <v>24</v>
      </c>
      <c r="D9" s="351"/>
      <c r="E9" s="355"/>
      <c r="G9" s="79" t="s">
        <v>28</v>
      </c>
      <c r="H9" s="6">
        <v>5</v>
      </c>
      <c r="I9" s="4">
        <v>5</v>
      </c>
      <c r="J9" s="4">
        <v>3</v>
      </c>
      <c r="K9" s="4">
        <v>0</v>
      </c>
      <c r="L9" s="27">
        <f t="shared" si="0"/>
        <v>13</v>
      </c>
      <c r="M9" s="4">
        <v>2</v>
      </c>
    </row>
    <row r="10" spans="2:13" ht="16.5" thickBot="1">
      <c r="B10" s="41" t="s">
        <v>52</v>
      </c>
      <c r="C10" s="99">
        <f>SUM(C8:C9)</f>
        <v>48</v>
      </c>
      <c r="D10" s="95"/>
      <c r="E10" s="94"/>
      <c r="G10" s="79" t="s">
        <v>29</v>
      </c>
      <c r="H10" s="6">
        <v>6</v>
      </c>
      <c r="I10" s="4">
        <v>3</v>
      </c>
      <c r="J10" s="68">
        <v>5</v>
      </c>
      <c r="K10" s="4">
        <v>0</v>
      </c>
      <c r="L10" s="27">
        <f t="shared" si="0"/>
        <v>14</v>
      </c>
      <c r="M10" s="4">
        <v>2</v>
      </c>
    </row>
    <row r="11" spans="2:13" ht="16.5" thickBot="1">
      <c r="B11" s="36" t="s">
        <v>65</v>
      </c>
      <c r="C11" s="119">
        <v>21</v>
      </c>
      <c r="D11" s="351">
        <f>C15+C16</f>
        <v>37</v>
      </c>
      <c r="E11" s="354">
        <v>3</v>
      </c>
      <c r="G11" s="80" t="s">
        <v>30</v>
      </c>
      <c r="H11" s="6">
        <v>10</v>
      </c>
      <c r="I11" s="78">
        <v>4</v>
      </c>
      <c r="J11" s="30">
        <v>0</v>
      </c>
      <c r="K11" s="4">
        <v>0</v>
      </c>
      <c r="L11" s="27">
        <f t="shared" si="0"/>
        <v>14</v>
      </c>
      <c r="M11" s="30">
        <v>2</v>
      </c>
    </row>
    <row r="12" spans="2:13" ht="17.25" customHeight="1" thickBot="1">
      <c r="B12" s="35" t="s">
        <v>94</v>
      </c>
      <c r="C12" s="68">
        <v>22</v>
      </c>
      <c r="D12" s="351"/>
      <c r="E12" s="363"/>
      <c r="G12" s="81" t="s">
        <v>54</v>
      </c>
      <c r="H12" s="127">
        <f aca="true" t="shared" si="1" ref="H12:M12">SUM(H5:H11)</f>
        <v>40</v>
      </c>
      <c r="I12" s="127">
        <f t="shared" si="1"/>
        <v>26</v>
      </c>
      <c r="J12" s="127">
        <f t="shared" si="1"/>
        <v>8</v>
      </c>
      <c r="K12" s="127">
        <f t="shared" si="1"/>
        <v>0</v>
      </c>
      <c r="L12" s="117">
        <f t="shared" si="1"/>
        <v>74</v>
      </c>
      <c r="M12" s="117">
        <f t="shared" si="1"/>
        <v>10</v>
      </c>
    </row>
    <row r="13" spans="2:5" ht="17.25" customHeight="1" thickBot="1">
      <c r="B13" s="35" t="s">
        <v>101</v>
      </c>
      <c r="C13" s="110">
        <v>24</v>
      </c>
      <c r="D13" s="85"/>
      <c r="E13" s="353"/>
    </row>
    <row r="14" spans="2:13" ht="16.5" thickBot="1">
      <c r="B14" s="69" t="s">
        <v>52</v>
      </c>
      <c r="C14" s="154">
        <f>SUM(C11:C13)</f>
        <v>67</v>
      </c>
      <c r="D14" s="95"/>
      <c r="E14" s="94"/>
      <c r="K14" s="348" t="s">
        <v>91</v>
      </c>
      <c r="L14" s="348"/>
      <c r="M14" s="348"/>
    </row>
    <row r="15" spans="2:14" ht="15.75" customHeight="1">
      <c r="B15" s="36" t="s">
        <v>5</v>
      </c>
      <c r="C15" s="77">
        <v>20</v>
      </c>
      <c r="D15" s="360">
        <f>C20+C21+C22</f>
        <v>58</v>
      </c>
      <c r="E15" s="355">
        <v>3</v>
      </c>
      <c r="K15" s="348" t="s">
        <v>92</v>
      </c>
      <c r="L15" s="348"/>
      <c r="M15" s="348"/>
      <c r="N15" s="71"/>
    </row>
    <row r="16" spans="2:14" ht="15.75">
      <c r="B16" s="70" t="s">
        <v>6</v>
      </c>
      <c r="C16" s="4">
        <v>17</v>
      </c>
      <c r="D16" s="361"/>
      <c r="E16" s="355"/>
      <c r="K16" s="348" t="s">
        <v>93</v>
      </c>
      <c r="L16" s="348"/>
      <c r="M16" s="348"/>
      <c r="N16" s="71"/>
    </row>
    <row r="17" spans="2:14" ht="16.5" thickBot="1">
      <c r="B17" s="120" t="s">
        <v>69</v>
      </c>
      <c r="C17" s="156">
        <v>23</v>
      </c>
      <c r="D17" s="78"/>
      <c r="E17" s="355"/>
      <c r="K17" s="348"/>
      <c r="L17" s="348"/>
      <c r="M17" s="348"/>
      <c r="N17" s="71"/>
    </row>
    <row r="18" spans="2:14" ht="16.5" thickBot="1">
      <c r="B18" s="148" t="s">
        <v>52</v>
      </c>
      <c r="C18" s="147">
        <f>SUM(C15:C17)</f>
        <v>60</v>
      </c>
      <c r="D18" s="149"/>
      <c r="E18" s="150"/>
      <c r="N18" s="71"/>
    </row>
    <row r="19" spans="2:14" ht="26.25" thickBot="1">
      <c r="B19" s="155" t="s">
        <v>52</v>
      </c>
      <c r="C19" s="57">
        <f>C7+C10+C14+C18</f>
        <v>220</v>
      </c>
      <c r="D19" s="57"/>
      <c r="E19" s="60">
        <f>E5+E8+E11+E15</f>
        <v>10</v>
      </c>
      <c r="G19" s="130" t="s">
        <v>86</v>
      </c>
      <c r="H19" s="131" t="s">
        <v>50</v>
      </c>
      <c r="I19" s="132" t="s">
        <v>51</v>
      </c>
      <c r="N19" s="71"/>
    </row>
    <row r="20" spans="2:14" ht="15.75">
      <c r="B20" s="36" t="s">
        <v>7</v>
      </c>
      <c r="C20" s="85">
        <v>20</v>
      </c>
      <c r="D20" s="351">
        <f>C24+C25+C26</f>
        <v>71</v>
      </c>
      <c r="E20" s="355">
        <v>3</v>
      </c>
      <c r="G20" s="129" t="s">
        <v>95</v>
      </c>
      <c r="H20" s="119">
        <v>2</v>
      </c>
      <c r="I20" s="33"/>
      <c r="J20" s="71"/>
      <c r="K20" s="71"/>
      <c r="L20" s="71"/>
      <c r="M20" s="71"/>
      <c r="N20" s="71"/>
    </row>
    <row r="21" spans="2:14" ht="15.75">
      <c r="B21" s="27" t="s">
        <v>8</v>
      </c>
      <c r="C21" s="4">
        <v>20</v>
      </c>
      <c r="D21" s="351"/>
      <c r="E21" s="355"/>
      <c r="G21" s="102" t="s">
        <v>96</v>
      </c>
      <c r="H21" s="68">
        <v>1</v>
      </c>
      <c r="I21" s="6"/>
      <c r="J21" s="71"/>
      <c r="K21" s="71"/>
      <c r="L21" s="71"/>
      <c r="M21" s="71"/>
      <c r="N21" s="71"/>
    </row>
    <row r="22" spans="2:14" ht="16.5" thickBot="1">
      <c r="B22" s="35" t="s">
        <v>37</v>
      </c>
      <c r="C22" s="2">
        <v>18</v>
      </c>
      <c r="D22" s="351"/>
      <c r="E22" s="355"/>
      <c r="G22" s="102" t="s">
        <v>97</v>
      </c>
      <c r="H22" s="4">
        <v>1</v>
      </c>
      <c r="I22" s="6"/>
      <c r="J22" s="71"/>
      <c r="K22" s="71"/>
      <c r="L22" s="71"/>
      <c r="M22" s="71"/>
      <c r="N22" s="71"/>
    </row>
    <row r="23" spans="2:14" ht="16.5" thickBot="1">
      <c r="B23" s="69" t="s">
        <v>52</v>
      </c>
      <c r="C23" s="154">
        <f>SUM(C20:C22)</f>
        <v>58</v>
      </c>
      <c r="D23" s="86"/>
      <c r="E23" s="42"/>
      <c r="G23" s="128" t="s">
        <v>102</v>
      </c>
      <c r="H23" s="4">
        <v>0</v>
      </c>
      <c r="I23" s="4"/>
      <c r="J23" s="71"/>
      <c r="K23" s="71"/>
      <c r="L23" s="71"/>
      <c r="M23" s="71"/>
      <c r="N23" s="71"/>
    </row>
    <row r="24" spans="2:14" ht="16.5" thickBot="1">
      <c r="B24" s="36" t="s">
        <v>9</v>
      </c>
      <c r="C24" s="96">
        <v>21</v>
      </c>
      <c r="D24" s="351">
        <f>C28+C29+C30</f>
        <v>61</v>
      </c>
      <c r="E24" s="355">
        <v>3</v>
      </c>
      <c r="G24" s="133" t="s">
        <v>98</v>
      </c>
      <c r="H24" s="30">
        <v>1</v>
      </c>
      <c r="I24" s="30"/>
      <c r="J24" s="71"/>
      <c r="K24" s="364" t="s">
        <v>82</v>
      </c>
      <c r="L24" s="364"/>
      <c r="M24" s="364"/>
      <c r="N24" s="71"/>
    </row>
    <row r="25" spans="2:9" ht="16.5" thickBot="1">
      <c r="B25" s="27" t="s">
        <v>10</v>
      </c>
      <c r="C25" s="84">
        <v>25</v>
      </c>
      <c r="D25" s="351"/>
      <c r="E25" s="355"/>
      <c r="G25" s="137" t="s">
        <v>87</v>
      </c>
      <c r="H25" s="138">
        <f>SUM(H20:H24)</f>
        <v>5</v>
      </c>
      <c r="I25" s="139"/>
    </row>
    <row r="26" spans="2:13" ht="16.5" customHeight="1" thickBot="1">
      <c r="B26" s="35" t="s">
        <v>67</v>
      </c>
      <c r="C26" s="90">
        <v>25</v>
      </c>
      <c r="D26" s="351"/>
      <c r="E26" s="355"/>
      <c r="G26" s="135" t="s">
        <v>53</v>
      </c>
      <c r="H26" s="136" t="s">
        <v>50</v>
      </c>
      <c r="I26" s="134" t="s">
        <v>51</v>
      </c>
      <c r="K26" s="348" t="s">
        <v>89</v>
      </c>
      <c r="L26" s="348"/>
      <c r="M26" s="348"/>
    </row>
    <row r="27" spans="2:13" ht="16.5" thickBot="1">
      <c r="B27" s="69" t="s">
        <v>52</v>
      </c>
      <c r="C27" s="154">
        <f>SUM(C24:C26)</f>
        <v>71</v>
      </c>
      <c r="D27" s="154"/>
      <c r="E27" s="34"/>
      <c r="G27" s="129">
        <v>4</v>
      </c>
      <c r="H27" s="77">
        <v>3</v>
      </c>
      <c r="I27" s="125">
        <v>1</v>
      </c>
      <c r="K27" s="348"/>
      <c r="L27" s="348"/>
      <c r="M27" s="348"/>
    </row>
    <row r="28" spans="2:13" ht="16.5" customHeight="1">
      <c r="B28" s="36" t="s">
        <v>11</v>
      </c>
      <c r="C28" s="77">
        <v>20</v>
      </c>
      <c r="D28" s="351">
        <f>C32+C33</f>
        <v>39</v>
      </c>
      <c r="E28" s="359">
        <v>3</v>
      </c>
      <c r="G28" s="111" t="s">
        <v>103</v>
      </c>
      <c r="H28" s="68">
        <v>3</v>
      </c>
      <c r="I28" s="125"/>
      <c r="K28" s="348" t="s">
        <v>83</v>
      </c>
      <c r="L28" s="348"/>
      <c r="M28" s="348"/>
    </row>
    <row r="29" spans="2:13" ht="15.75" customHeight="1" thickBot="1">
      <c r="B29" s="27" t="s">
        <v>12</v>
      </c>
      <c r="C29" s="4">
        <v>21</v>
      </c>
      <c r="D29" s="357"/>
      <c r="E29" s="359"/>
      <c r="G29" s="45">
        <v>6</v>
      </c>
      <c r="H29" s="68">
        <v>2</v>
      </c>
      <c r="I29" s="126"/>
      <c r="K29" s="348" t="s">
        <v>84</v>
      </c>
      <c r="L29" s="348"/>
      <c r="M29" s="348"/>
    </row>
    <row r="30" spans="2:13" ht="15.75" customHeight="1" thickBot="1">
      <c r="B30" s="35" t="s">
        <v>13</v>
      </c>
      <c r="C30" s="30">
        <v>20</v>
      </c>
      <c r="D30" s="90"/>
      <c r="E30" s="359"/>
      <c r="G30" s="45">
        <v>7</v>
      </c>
      <c r="H30" s="68">
        <v>4</v>
      </c>
      <c r="I30" s="67">
        <v>1</v>
      </c>
      <c r="K30" s="348" t="s">
        <v>85</v>
      </c>
      <c r="L30" s="348"/>
      <c r="M30" s="348"/>
    </row>
    <row r="31" spans="2:9" ht="16.5" thickBot="1">
      <c r="B31" s="69" t="s">
        <v>52</v>
      </c>
      <c r="C31" s="154">
        <f>SUM(C28:C30)</f>
        <v>61</v>
      </c>
      <c r="D31" s="154"/>
      <c r="E31" s="34"/>
      <c r="G31" s="45">
        <v>8</v>
      </c>
      <c r="H31" s="4">
        <v>5</v>
      </c>
      <c r="I31" s="123"/>
    </row>
    <row r="32" spans="2:10" ht="19.5" customHeight="1" thickBot="1">
      <c r="B32" s="36" t="s">
        <v>14</v>
      </c>
      <c r="C32" s="77">
        <v>22</v>
      </c>
      <c r="D32" s="358" t="e">
        <f>C36+C37+#REF!+#REF!</f>
        <v>#REF!</v>
      </c>
      <c r="E32" s="354">
        <v>3</v>
      </c>
      <c r="G32" s="46">
        <v>9</v>
      </c>
      <c r="H32" s="4">
        <v>1</v>
      </c>
      <c r="I32" s="124"/>
      <c r="J32" s="1" t="s">
        <v>71</v>
      </c>
    </row>
    <row r="33" spans="2:13" ht="16.5" thickBot="1">
      <c r="B33" s="27" t="s">
        <v>15</v>
      </c>
      <c r="C33" s="4">
        <v>17</v>
      </c>
      <c r="D33" s="358"/>
      <c r="E33" s="363"/>
      <c r="G33" s="64" t="s">
        <v>52</v>
      </c>
      <c r="H33" s="57">
        <f>SUM(H27:H32)</f>
        <v>18</v>
      </c>
      <c r="I33" s="122">
        <f>I27+I30</f>
        <v>2</v>
      </c>
      <c r="K33" s="362"/>
      <c r="L33" s="362"/>
      <c r="M33" s="362"/>
    </row>
    <row r="34" spans="2:5" ht="16.5" thickBot="1">
      <c r="B34" s="35" t="s">
        <v>16</v>
      </c>
      <c r="C34" s="30">
        <v>22</v>
      </c>
      <c r="D34" s="90"/>
      <c r="E34" s="353"/>
    </row>
    <row r="35" spans="2:9" ht="24" thickBot="1">
      <c r="B35" s="69" t="s">
        <v>52</v>
      </c>
      <c r="C35" s="154">
        <f>SUM(C32:C34)</f>
        <v>61</v>
      </c>
      <c r="D35" s="86"/>
      <c r="E35" s="42"/>
      <c r="G35" s="142" t="s">
        <v>72</v>
      </c>
      <c r="H35" s="143" t="s">
        <v>25</v>
      </c>
      <c r="I35" s="144" t="s">
        <v>51</v>
      </c>
    </row>
    <row r="36" spans="2:9" ht="15.75">
      <c r="B36" s="36" t="s">
        <v>17</v>
      </c>
      <c r="C36" s="77">
        <v>20</v>
      </c>
      <c r="D36" s="77"/>
      <c r="E36" s="354">
        <v>2</v>
      </c>
      <c r="G36" s="140" t="s">
        <v>32</v>
      </c>
      <c r="H36" s="141">
        <f>C19</f>
        <v>220</v>
      </c>
      <c r="I36" s="141">
        <f>E19</f>
        <v>10</v>
      </c>
    </row>
    <row r="37" spans="2:11" ht="16.5" thickBot="1">
      <c r="B37" s="35" t="s">
        <v>18</v>
      </c>
      <c r="C37" s="30">
        <v>22</v>
      </c>
      <c r="D37" s="30"/>
      <c r="E37" s="353"/>
      <c r="G37" s="49" t="s">
        <v>33</v>
      </c>
      <c r="H37" s="51">
        <f>C39</f>
        <v>293</v>
      </c>
      <c r="I37" s="50">
        <f>E39</f>
        <v>14</v>
      </c>
      <c r="K37" s="12"/>
    </row>
    <row r="38" spans="2:11" ht="16.5" thickBot="1">
      <c r="B38" s="69" t="s">
        <v>52</v>
      </c>
      <c r="C38" s="154">
        <f>SUM(C36:C37)</f>
        <v>42</v>
      </c>
      <c r="D38" s="86"/>
      <c r="E38" s="75"/>
      <c r="G38" s="49" t="s">
        <v>34</v>
      </c>
      <c r="H38" s="51">
        <f>C45</f>
        <v>69</v>
      </c>
      <c r="I38" s="51">
        <f>E45</f>
        <v>4</v>
      </c>
      <c r="J38" s="12"/>
      <c r="K38" s="12"/>
    </row>
    <row r="39" spans="2:11" ht="16.5" thickBot="1">
      <c r="B39" s="151" t="s">
        <v>52</v>
      </c>
      <c r="C39" s="152">
        <f>C23+C27+C31+C35+C38</f>
        <v>293</v>
      </c>
      <c r="D39" s="88"/>
      <c r="E39" s="61">
        <f>E20+E24+E28+E32+E36</f>
        <v>14</v>
      </c>
      <c r="G39" s="49" t="s">
        <v>35</v>
      </c>
      <c r="H39" s="51">
        <f>L12</f>
        <v>74</v>
      </c>
      <c r="I39" s="51">
        <f>M12</f>
        <v>10</v>
      </c>
      <c r="J39" s="12"/>
      <c r="K39" s="12"/>
    </row>
    <row r="40" spans="2:11" ht="15.75">
      <c r="B40" s="36" t="s">
        <v>20</v>
      </c>
      <c r="C40" s="157">
        <v>52</v>
      </c>
      <c r="D40" s="77"/>
      <c r="E40" s="354">
        <v>3</v>
      </c>
      <c r="G40" s="49" t="s">
        <v>31</v>
      </c>
      <c r="H40" s="51">
        <f>H33</f>
        <v>18</v>
      </c>
      <c r="I40" s="51">
        <f>I33</f>
        <v>2</v>
      </c>
      <c r="J40" s="12"/>
      <c r="K40" s="12"/>
    </row>
    <row r="41" spans="2:11" ht="16.5" thickBot="1">
      <c r="B41" s="35" t="s">
        <v>21</v>
      </c>
      <c r="C41" s="30"/>
      <c r="D41" s="30"/>
      <c r="E41" s="353"/>
      <c r="G41" s="145" t="s">
        <v>88</v>
      </c>
      <c r="H41" s="35"/>
      <c r="I41" s="35"/>
      <c r="J41" s="12"/>
      <c r="K41" s="12"/>
    </row>
    <row r="42" spans="2:11" ht="16.5" customHeight="1" thickBot="1">
      <c r="B42" s="69" t="s">
        <v>52</v>
      </c>
      <c r="C42" s="154">
        <f>SUM(C40)</f>
        <v>52</v>
      </c>
      <c r="D42" s="86"/>
      <c r="E42" s="75"/>
      <c r="G42" s="64" t="s">
        <v>44</v>
      </c>
      <c r="H42" s="57">
        <f>SUM(H36:H41)</f>
        <v>674</v>
      </c>
      <c r="I42" s="146">
        <f>SUM(I36:I40)</f>
        <v>40</v>
      </c>
      <c r="J42" s="12"/>
      <c r="K42" s="12"/>
    </row>
    <row r="43" spans="2:11" ht="16.5" thickBot="1">
      <c r="B43" s="153" t="s">
        <v>39</v>
      </c>
      <c r="C43" s="85">
        <v>17</v>
      </c>
      <c r="D43" s="85"/>
      <c r="E43" s="123">
        <v>1</v>
      </c>
      <c r="J43" s="12"/>
      <c r="K43" s="12"/>
    </row>
    <row r="44" spans="2:11" ht="19.5" customHeight="1" thickBot="1">
      <c r="B44" s="69" t="s">
        <v>52</v>
      </c>
      <c r="C44" s="154">
        <f>SUM(C43:C43)</f>
        <v>17</v>
      </c>
      <c r="D44" s="86"/>
      <c r="E44" s="75"/>
      <c r="G44" s="65" t="s">
        <v>56</v>
      </c>
      <c r="H44" s="66">
        <f>H42/I42</f>
        <v>16.85</v>
      </c>
      <c r="I44" s="12"/>
      <c r="J44" s="12"/>
      <c r="K44" s="12"/>
    </row>
    <row r="45" spans="2:11" ht="16.5" thickBot="1">
      <c r="B45" s="151" t="s">
        <v>52</v>
      </c>
      <c r="C45" s="152">
        <f>C42+C44</f>
        <v>69</v>
      </c>
      <c r="D45" s="88"/>
      <c r="E45" s="61">
        <f>E40+E43</f>
        <v>4</v>
      </c>
      <c r="G45" s="65" t="s">
        <v>57</v>
      </c>
      <c r="H45" s="66">
        <f>(H42-H40)/(I42-I40)</f>
        <v>17.263157894736842</v>
      </c>
      <c r="I45" s="12"/>
      <c r="J45" s="12"/>
      <c r="K45" s="12"/>
    </row>
    <row r="46" spans="2:11" ht="18.75" thickBot="1">
      <c r="B46" s="59" t="s">
        <v>52</v>
      </c>
      <c r="C46" s="62">
        <f>C19+C39+C45</f>
        <v>582</v>
      </c>
      <c r="D46" s="89"/>
      <c r="E46" s="63">
        <f>E19+E39+E45</f>
        <v>28</v>
      </c>
      <c r="G46" s="65" t="s">
        <v>58</v>
      </c>
      <c r="H46" s="66">
        <f>C46/E46</f>
        <v>20.785714285714285</v>
      </c>
      <c r="J46" s="12"/>
      <c r="K46" s="12"/>
    </row>
    <row r="47" ht="15">
      <c r="J47" s="12"/>
    </row>
    <row r="48" spans="7:10" ht="15">
      <c r="G48" s="105"/>
      <c r="H48" s="105"/>
      <c r="I48" s="105"/>
      <c r="J48" s="105"/>
    </row>
    <row r="49" spans="7:10" ht="15">
      <c r="G49" s="105"/>
      <c r="H49" s="105"/>
      <c r="I49" s="105"/>
      <c r="J49" s="105"/>
    </row>
    <row r="50" spans="7:10" ht="15">
      <c r="G50" s="105"/>
      <c r="H50" s="105"/>
      <c r="I50" s="105"/>
      <c r="J50" s="105"/>
    </row>
    <row r="51" spans="7:10" ht="15">
      <c r="G51" s="105"/>
      <c r="H51" s="105"/>
      <c r="I51" s="105"/>
      <c r="J51" s="105"/>
    </row>
    <row r="52" spans="1:13" ht="15">
      <c r="A52" s="362" t="s">
        <v>74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7:10" ht="15">
      <c r="G53" s="105"/>
      <c r="H53" s="105"/>
      <c r="I53" s="105"/>
      <c r="J53" s="105"/>
    </row>
    <row r="54" spans="7:10" ht="15">
      <c r="G54" s="105"/>
      <c r="H54" s="105"/>
      <c r="I54" s="105"/>
      <c r="J54" s="105"/>
    </row>
    <row r="55" spans="7:10" ht="15">
      <c r="G55" s="105"/>
      <c r="H55" s="105"/>
      <c r="I55" s="105"/>
      <c r="J55" s="105"/>
    </row>
    <row r="56" spans="7:10" ht="15">
      <c r="G56" s="105"/>
      <c r="H56" s="105"/>
      <c r="I56" s="105"/>
      <c r="J56" s="105"/>
    </row>
    <row r="57" spans="7:10" ht="15">
      <c r="G57" s="105"/>
      <c r="H57" s="105"/>
      <c r="I57" s="105"/>
      <c r="J57" s="105"/>
    </row>
    <row r="58" spans="7:10" ht="15">
      <c r="G58" s="105"/>
      <c r="H58" s="105"/>
      <c r="I58" s="105"/>
      <c r="J58" s="105"/>
    </row>
    <row r="59" spans="7:10" ht="15">
      <c r="G59" s="105"/>
      <c r="H59" s="105"/>
      <c r="I59" s="105"/>
      <c r="J59" s="105"/>
    </row>
    <row r="60" spans="7:10" ht="15">
      <c r="G60" s="105"/>
      <c r="H60" s="105"/>
      <c r="I60" s="105"/>
      <c r="J60" s="105"/>
    </row>
  </sheetData>
  <sheetProtection/>
  <mergeCells count="31">
    <mergeCell ref="E20:E22"/>
    <mergeCell ref="E24:E26"/>
    <mergeCell ref="E8:E9"/>
    <mergeCell ref="E11:E13"/>
    <mergeCell ref="K14:M14"/>
    <mergeCell ref="K16:M16"/>
    <mergeCell ref="K17:M17"/>
    <mergeCell ref="D11:D12"/>
    <mergeCell ref="B1:L1"/>
    <mergeCell ref="B2:L2"/>
    <mergeCell ref="D5:D6"/>
    <mergeCell ref="E5:E6"/>
    <mergeCell ref="D8:D9"/>
    <mergeCell ref="D15:D16"/>
    <mergeCell ref="K15:M15"/>
    <mergeCell ref="K33:M33"/>
    <mergeCell ref="E15:E17"/>
    <mergeCell ref="A52:M52"/>
    <mergeCell ref="E32:E34"/>
    <mergeCell ref="K24:M24"/>
    <mergeCell ref="K26:M27"/>
    <mergeCell ref="K28:M28"/>
    <mergeCell ref="D20:D22"/>
    <mergeCell ref="D28:D29"/>
    <mergeCell ref="K29:M29"/>
    <mergeCell ref="E40:E41"/>
    <mergeCell ref="D24:D26"/>
    <mergeCell ref="K30:M30"/>
    <mergeCell ref="D32:D33"/>
    <mergeCell ref="E36:E37"/>
    <mergeCell ref="E28:E3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2022-09-08T02:00:07Z</cp:lastPrinted>
  <dcterms:created xsi:type="dcterms:W3CDTF">1996-10-08T23:32:33Z</dcterms:created>
  <dcterms:modified xsi:type="dcterms:W3CDTF">2022-09-29T09:33:42Z</dcterms:modified>
  <cp:category/>
  <cp:version/>
  <cp:contentType/>
  <cp:contentStatus/>
</cp:coreProperties>
</file>